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80" windowWidth="20730" windowHeight="9930" tabRatio="785"/>
  </bookViews>
  <sheets>
    <sheet name="MADALYA LİSTESİ" sheetId="23" r:id="rId1"/>
    <sheet name="KULÜPLER KONTROL" sheetId="22" r:id="rId2"/>
    <sheet name="KULÜP KONTROL LİSTESİ" sheetId="21" r:id="rId3"/>
    <sheet name="SPORCU GİRİŞLERİ" sheetId="5" r:id="rId4"/>
    <sheet name="GRUP YARIŞ START SONUÇ" sheetId="1" r:id="rId5"/>
    <sheet name="FİNAL START SONUÇ" sheetId="14" r:id="rId6"/>
    <sheet name="TUR PUAN HESAPLAMA" sheetId="12" r:id="rId7"/>
    <sheet name="büyük yaş puan " sheetId="16" r:id="rId8"/>
    <sheet name="FİNAL SONUÇ VE TAKIM PUANLARI " sheetId="8" r:id="rId9"/>
    <sheet name="MADALYA VERECEK KİŞİLER" sheetId="3" r:id="rId10"/>
    <sheet name="Sayfa2" sheetId="17" r:id="rId11"/>
  </sheets>
  <definedNames>
    <definedName name="_xlnm.Print_Area" localSheetId="7">'büyük yaş puan '!$A$1:$G$78</definedName>
    <definedName name="_xlnm.Print_Area" localSheetId="8">'FİNAL SONUÇ VE TAKIM PUANLARI '!$A$1:$BK$58</definedName>
    <definedName name="_xlnm.Print_Area" localSheetId="5">'FİNAL START SONUÇ'!$A$1:$F$129</definedName>
    <definedName name="_xlnm.Print_Area" localSheetId="2">'KULÜP KONTROL LİSTESİ'!$A$1:$F$102</definedName>
    <definedName name="_xlnm.Print_Area" localSheetId="1">'KULÜPLER KONTROL'!$A$1:$F$115</definedName>
    <definedName name="_xlnm.Print_Area" localSheetId="0">'MADALYA LİSTESİ'!$A$1:$F$59</definedName>
    <definedName name="_xlnm.Print_Area" localSheetId="3">'SPORCU GİRİŞLERİ'!$A$1:$F$96</definedName>
    <definedName name="_xlnm.Print_Titles" localSheetId="5">'FİNAL START SONUÇ'!$1:$7</definedName>
    <definedName name="_xlnm.Print_Titles" localSheetId="2">'KULÜP KONTROL LİSTESİ'!$1:$2</definedName>
    <definedName name="_xlnm.Print_Titles" localSheetId="1">'KULÜPLER KONTROL'!$1:$2</definedName>
    <definedName name="_xlnm.Print_Titles" localSheetId="0">'MADALYA LİSTESİ'!$1:$7</definedName>
    <definedName name="_xlnm.Print_Titles" localSheetId="3">'SPORCU GİRİŞLERİ'!$1:$4</definedName>
  </definedNames>
  <calcPr calcId="145621"/>
</workbook>
</file>

<file path=xl/calcChain.xml><?xml version="1.0" encoding="utf-8"?>
<calcChain xmlns="http://schemas.openxmlformats.org/spreadsheetml/2006/main">
  <c r="B59" i="23" l="1"/>
  <c r="F51" i="23"/>
  <c r="F50" i="23"/>
  <c r="A50" i="23"/>
  <c r="A51" i="23" s="1"/>
  <c r="F49" i="23"/>
  <c r="F44" i="23"/>
  <c r="F43" i="23"/>
  <c r="A43" i="23"/>
  <c r="A44" i="23" s="1"/>
  <c r="F42" i="23"/>
  <c r="F36" i="23"/>
  <c r="F35" i="23"/>
  <c r="A35" i="23"/>
  <c r="A36" i="23" s="1"/>
  <c r="F34" i="23"/>
  <c r="F29" i="23"/>
  <c r="F28" i="23"/>
  <c r="A28" i="23"/>
  <c r="A29" i="23" s="1"/>
  <c r="F27" i="23"/>
  <c r="F21" i="23"/>
  <c r="F20" i="23"/>
  <c r="F19" i="23"/>
  <c r="F13" i="23"/>
  <c r="F12" i="23"/>
  <c r="F11" i="23"/>
  <c r="H423" i="12"/>
  <c r="I423" i="12" s="1"/>
  <c r="L423" i="12" s="1"/>
  <c r="H422" i="12"/>
  <c r="H421" i="12"/>
  <c r="H420" i="12"/>
  <c r="H419" i="12"/>
  <c r="I419" i="12" s="1"/>
  <c r="L419" i="12" s="1"/>
  <c r="H418" i="12"/>
  <c r="H417" i="12"/>
  <c r="I417" i="12" s="1"/>
  <c r="L417" i="12" s="1"/>
  <c r="B417" i="12"/>
  <c r="B418" i="12" s="1"/>
  <c r="B419" i="12" s="1"/>
  <c r="B420" i="12" s="1"/>
  <c r="B421" i="12" s="1"/>
  <c r="B422" i="12" s="1"/>
  <c r="B423" i="12" s="1"/>
  <c r="H416" i="12"/>
  <c r="I416" i="12" s="1"/>
  <c r="L416" i="12" s="1"/>
  <c r="I420" i="12" l="1"/>
  <c r="L420" i="12" s="1"/>
  <c r="I421" i="12"/>
  <c r="L421" i="12" s="1"/>
  <c r="I418" i="12"/>
  <c r="L418" i="12" s="1"/>
  <c r="I422" i="12"/>
  <c r="L422" i="12" s="1"/>
  <c r="D55" i="3" l="1"/>
  <c r="C55" i="3"/>
  <c r="B55" i="3"/>
  <c r="D54" i="3"/>
  <c r="C54" i="3"/>
  <c r="B54" i="3"/>
  <c r="A54" i="3"/>
  <c r="A55" i="3" s="1"/>
  <c r="D53" i="3"/>
  <c r="C53" i="3"/>
  <c r="B53" i="3"/>
  <c r="B52" i="3"/>
  <c r="B51" i="3"/>
  <c r="D48" i="3"/>
  <c r="C48" i="3"/>
  <c r="B48" i="3"/>
  <c r="D47" i="3"/>
  <c r="C47" i="3"/>
  <c r="B47" i="3"/>
  <c r="A47" i="3"/>
  <c r="A48" i="3" s="1"/>
  <c r="D46" i="3"/>
  <c r="C46" i="3"/>
  <c r="B46" i="3"/>
  <c r="B45" i="3"/>
  <c r="B44" i="3"/>
  <c r="D41" i="3"/>
  <c r="C41" i="3"/>
  <c r="B41" i="3"/>
  <c r="D40" i="3"/>
  <c r="C40" i="3"/>
  <c r="B40" i="3"/>
  <c r="A40" i="3"/>
  <c r="A41" i="3" s="1"/>
  <c r="D39" i="3"/>
  <c r="C39" i="3"/>
  <c r="B39" i="3"/>
  <c r="B38" i="3"/>
  <c r="B37" i="3"/>
  <c r="B117" i="14"/>
  <c r="X54" i="1" l="1"/>
  <c r="X53" i="1"/>
  <c r="X52" i="1"/>
  <c r="X51" i="1"/>
  <c r="X50" i="1"/>
  <c r="X49" i="1"/>
  <c r="X48" i="1"/>
  <c r="S48" i="1"/>
  <c r="S49" i="1" s="1"/>
  <c r="S50" i="1" s="1"/>
  <c r="S51" i="1" s="1"/>
  <c r="S52" i="1" s="1"/>
  <c r="S53" i="1" s="1"/>
  <c r="S54" i="1" s="1"/>
  <c r="X47" i="1"/>
  <c r="X27" i="1"/>
  <c r="X26" i="1"/>
  <c r="X25" i="1"/>
  <c r="X24" i="1"/>
  <c r="X23" i="1"/>
  <c r="X22" i="1"/>
  <c r="S22" i="1"/>
  <c r="S23" i="1" s="1"/>
  <c r="S24" i="1" s="1"/>
  <c r="S25" i="1" s="1"/>
  <c r="S26" i="1" s="1"/>
  <c r="S27" i="1" s="1"/>
  <c r="X21" i="1"/>
  <c r="X16" i="1"/>
  <c r="X15" i="1"/>
  <c r="X14" i="1"/>
  <c r="X13" i="1"/>
  <c r="X12" i="1"/>
  <c r="X11" i="1"/>
  <c r="X10" i="1"/>
  <c r="BC53" i="1"/>
  <c r="BC52" i="1"/>
  <c r="BC51" i="1"/>
  <c r="BC50" i="1"/>
  <c r="BC49" i="1"/>
  <c r="AX49" i="1"/>
  <c r="AX50" i="1" s="1"/>
  <c r="AX51" i="1" s="1"/>
  <c r="AX52" i="1" s="1"/>
  <c r="AX53" i="1" s="1"/>
  <c r="BC48" i="1"/>
  <c r="AU58" i="1"/>
  <c r="AU57" i="1"/>
  <c r="AU56" i="1"/>
  <c r="AU55" i="1"/>
  <c r="AU54" i="1"/>
  <c r="AU53" i="1"/>
  <c r="AU52" i="1"/>
  <c r="AU51" i="1"/>
  <c r="AU50" i="1"/>
  <c r="AU49" i="1"/>
  <c r="AP49" i="1"/>
  <c r="AP50" i="1" s="1"/>
  <c r="AP51" i="1" s="1"/>
  <c r="AP52" i="1" s="1"/>
  <c r="AP53" i="1" s="1"/>
  <c r="AP54" i="1" s="1"/>
  <c r="AP55" i="1" s="1"/>
  <c r="AP56" i="1" s="1"/>
  <c r="AU48" i="1"/>
  <c r="H410" i="12"/>
  <c r="I410" i="12" s="1"/>
  <c r="L410" i="12" s="1"/>
  <c r="H409" i="12"/>
  <c r="H408" i="12"/>
  <c r="H407" i="12"/>
  <c r="H406" i="12"/>
  <c r="I406" i="12" s="1"/>
  <c r="L406" i="12" s="1"/>
  <c r="H405" i="12"/>
  <c r="H404" i="12"/>
  <c r="I404" i="12" s="1"/>
  <c r="L404" i="12" s="1"/>
  <c r="B404" i="12"/>
  <c r="B405" i="12" s="1"/>
  <c r="B406" i="12" s="1"/>
  <c r="B407" i="12" s="1"/>
  <c r="B408" i="12" s="1"/>
  <c r="B409" i="12" s="1"/>
  <c r="B410" i="12" s="1"/>
  <c r="H403" i="12"/>
  <c r="I403" i="12" s="1"/>
  <c r="L403" i="12" s="1"/>
  <c r="I407" i="12" l="1"/>
  <c r="L407" i="12" s="1"/>
  <c r="I408" i="12"/>
  <c r="L408" i="12" s="1"/>
  <c r="I405" i="12"/>
  <c r="L405" i="12" s="1"/>
  <c r="I409" i="12"/>
  <c r="L409" i="12" s="1"/>
  <c r="H398" i="12"/>
  <c r="H397" i="12"/>
  <c r="H396" i="12"/>
  <c r="H395" i="12"/>
  <c r="H394" i="12"/>
  <c r="H393" i="12"/>
  <c r="H392" i="12"/>
  <c r="I392" i="12" s="1"/>
  <c r="L392" i="12" s="1"/>
  <c r="B392" i="12"/>
  <c r="B393" i="12" s="1"/>
  <c r="B394" i="12" s="1"/>
  <c r="B395" i="12" s="1"/>
  <c r="B396" i="12" s="1"/>
  <c r="B397" i="12" s="1"/>
  <c r="B398" i="12" s="1"/>
  <c r="H391" i="12"/>
  <c r="I391" i="12" s="1"/>
  <c r="L391" i="12" s="1"/>
  <c r="H385" i="12"/>
  <c r="H384" i="12"/>
  <c r="H383" i="12"/>
  <c r="H382" i="12"/>
  <c r="H381" i="12"/>
  <c r="H380" i="12"/>
  <c r="H379" i="12"/>
  <c r="B379" i="12"/>
  <c r="B380" i="12" s="1"/>
  <c r="B381" i="12" s="1"/>
  <c r="B382" i="12" s="1"/>
  <c r="B383" i="12" s="1"/>
  <c r="B384" i="12" s="1"/>
  <c r="B385" i="12" s="1"/>
  <c r="H378" i="12"/>
  <c r="I378" i="12" s="1"/>
  <c r="L378" i="12" s="1"/>
  <c r="H370" i="12"/>
  <c r="H369" i="12"/>
  <c r="H368" i="12"/>
  <c r="H367" i="12"/>
  <c r="H366" i="12"/>
  <c r="H365" i="12"/>
  <c r="H364" i="12"/>
  <c r="B364" i="12"/>
  <c r="B365" i="12" s="1"/>
  <c r="B366" i="12" s="1"/>
  <c r="B367" i="12" s="1"/>
  <c r="B368" i="12" s="1"/>
  <c r="B369" i="12" s="1"/>
  <c r="B370" i="12" s="1"/>
  <c r="H363" i="12"/>
  <c r="I363" i="12" s="1"/>
  <c r="L363" i="12" s="1"/>
  <c r="I379" i="12" l="1"/>
  <c r="L379" i="12" s="1"/>
  <c r="I395" i="12"/>
  <c r="L395" i="12" s="1"/>
  <c r="I396" i="12"/>
  <c r="L396" i="12" s="1"/>
  <c r="I393" i="12"/>
  <c r="L393" i="12" s="1"/>
  <c r="I397" i="12"/>
  <c r="L397" i="12" s="1"/>
  <c r="I394" i="12"/>
  <c r="L394" i="12" s="1"/>
  <c r="I398" i="12"/>
  <c r="L398" i="12" s="1"/>
  <c r="I364" i="12"/>
  <c r="L364" i="12" s="1"/>
  <c r="I383" i="12"/>
  <c r="L383" i="12" s="1"/>
  <c r="I382" i="12"/>
  <c r="L382" i="12" s="1"/>
  <c r="I380" i="12"/>
  <c r="L380" i="12" s="1"/>
  <c r="I384" i="12"/>
  <c r="L384" i="12" s="1"/>
  <c r="I381" i="12"/>
  <c r="L381" i="12" s="1"/>
  <c r="I385" i="12"/>
  <c r="L385" i="12" s="1"/>
  <c r="I368" i="12"/>
  <c r="L368" i="12" s="1"/>
  <c r="I367" i="12"/>
  <c r="L367" i="12" s="1"/>
  <c r="I365" i="12"/>
  <c r="L365" i="12" s="1"/>
  <c r="I369" i="12"/>
  <c r="L369" i="12" s="1"/>
  <c r="I366" i="12"/>
  <c r="L366" i="12" s="1"/>
  <c r="I370" i="12"/>
  <c r="L370" i="12" s="1"/>
  <c r="H356" i="12"/>
  <c r="H355" i="12"/>
  <c r="H354" i="12"/>
  <c r="H353" i="12"/>
  <c r="H352" i="12"/>
  <c r="H351" i="12"/>
  <c r="H350" i="12"/>
  <c r="B350" i="12"/>
  <c r="B351" i="12" s="1"/>
  <c r="B352" i="12" s="1"/>
  <c r="B353" i="12" s="1"/>
  <c r="B354" i="12" s="1"/>
  <c r="B355" i="12" s="1"/>
  <c r="B356" i="12" s="1"/>
  <c r="H349" i="12"/>
  <c r="I349" i="12" s="1"/>
  <c r="L349" i="12" s="1"/>
  <c r="I352" i="12" l="1"/>
  <c r="L352" i="12" s="1"/>
  <c r="I356" i="12"/>
  <c r="L356" i="12" s="1"/>
  <c r="I350" i="12"/>
  <c r="L350" i="12" s="1"/>
  <c r="I353" i="12"/>
  <c r="L353" i="12" s="1"/>
  <c r="I354" i="12"/>
  <c r="L354" i="12" s="1"/>
  <c r="I351" i="12"/>
  <c r="L351" i="12" s="1"/>
  <c r="I355" i="12"/>
  <c r="L355" i="12" s="1"/>
  <c r="H343" i="12"/>
  <c r="H342" i="12"/>
  <c r="H341" i="12"/>
  <c r="H340" i="12"/>
  <c r="H339" i="12"/>
  <c r="H338" i="12"/>
  <c r="H337" i="12"/>
  <c r="B337" i="12"/>
  <c r="B338" i="12" s="1"/>
  <c r="B339" i="12" s="1"/>
  <c r="B340" i="12" s="1"/>
  <c r="B341" i="12" s="1"/>
  <c r="B342" i="12" s="1"/>
  <c r="B343" i="12" s="1"/>
  <c r="H336" i="12"/>
  <c r="I336" i="12" s="1"/>
  <c r="L336" i="12" s="1"/>
  <c r="H330" i="12"/>
  <c r="H329" i="12"/>
  <c r="H328" i="12"/>
  <c r="H327" i="12"/>
  <c r="H326" i="12"/>
  <c r="H325" i="12"/>
  <c r="H324" i="12"/>
  <c r="B324" i="12"/>
  <c r="H323" i="12"/>
  <c r="I323" i="12" s="1"/>
  <c r="L323" i="12" s="1"/>
  <c r="F21" i="14"/>
  <c r="F22" i="14"/>
  <c r="F16" i="14"/>
  <c r="I337" i="12" l="1"/>
  <c r="L337" i="12" s="1"/>
  <c r="I339" i="12"/>
  <c r="L339" i="12" s="1"/>
  <c r="I343" i="12"/>
  <c r="L343" i="12" s="1"/>
  <c r="I340" i="12"/>
  <c r="L340" i="12" s="1"/>
  <c r="I341" i="12"/>
  <c r="L341" i="12" s="1"/>
  <c r="I338" i="12"/>
  <c r="L338" i="12" s="1"/>
  <c r="I342" i="12"/>
  <c r="L342" i="12" s="1"/>
  <c r="I324" i="12"/>
  <c r="L324" i="12" s="1"/>
  <c r="B325" i="12"/>
  <c r="H317" i="12"/>
  <c r="H316" i="12"/>
  <c r="H315" i="12"/>
  <c r="H314" i="12"/>
  <c r="H313" i="12"/>
  <c r="B313" i="12"/>
  <c r="B314" i="12" s="1"/>
  <c r="B315" i="12" s="1"/>
  <c r="B316" i="12" s="1"/>
  <c r="B317" i="12" s="1"/>
  <c r="H312" i="12"/>
  <c r="I312" i="12" s="1"/>
  <c r="L312" i="12" s="1"/>
  <c r="I313" i="12" l="1"/>
  <c r="L313" i="12" s="1"/>
  <c r="I315" i="12"/>
  <c r="L315" i="12" s="1"/>
  <c r="I325" i="12"/>
  <c r="L325" i="12" s="1"/>
  <c r="B326" i="12"/>
  <c r="I317" i="12"/>
  <c r="L317" i="12" s="1"/>
  <c r="I314" i="12"/>
  <c r="L314" i="12" s="1"/>
  <c r="I316" i="12"/>
  <c r="L316" i="12" s="1"/>
  <c r="H306" i="12"/>
  <c r="I306" i="12" s="1"/>
  <c r="L306" i="12" s="1"/>
  <c r="H305" i="12"/>
  <c r="I305" i="12" s="1"/>
  <c r="L305" i="12" s="1"/>
  <c r="H304" i="12"/>
  <c r="I304" i="12" s="1"/>
  <c r="L304" i="12" s="1"/>
  <c r="H303" i="12"/>
  <c r="H302" i="12"/>
  <c r="H301" i="12"/>
  <c r="H300" i="12"/>
  <c r="H299" i="12"/>
  <c r="H298" i="12"/>
  <c r="H297" i="12"/>
  <c r="B297" i="12"/>
  <c r="B298" i="12" s="1"/>
  <c r="B299" i="12" s="1"/>
  <c r="B300" i="12" s="1"/>
  <c r="B301" i="12" s="1"/>
  <c r="B302" i="12" s="1"/>
  <c r="B303" i="12" s="1"/>
  <c r="H296" i="12"/>
  <c r="I296" i="12" s="1"/>
  <c r="L296" i="12" s="1"/>
  <c r="H290" i="12"/>
  <c r="H289" i="12"/>
  <c r="H288" i="12"/>
  <c r="H287" i="12"/>
  <c r="H286" i="12"/>
  <c r="B286" i="12"/>
  <c r="B287" i="12" s="1"/>
  <c r="B288" i="12" s="1"/>
  <c r="B289" i="12" s="1"/>
  <c r="B290" i="12" s="1"/>
  <c r="H285" i="12"/>
  <c r="I285" i="12" s="1"/>
  <c r="L285" i="12" s="1"/>
  <c r="I297" i="12" l="1"/>
  <c r="L297" i="12" s="1"/>
  <c r="I326" i="12"/>
  <c r="L326" i="12" s="1"/>
  <c r="B327" i="12"/>
  <c r="I286" i="12"/>
  <c r="L286" i="12" s="1"/>
  <c r="I301" i="12"/>
  <c r="L301" i="12" s="1"/>
  <c r="I300" i="12"/>
  <c r="L300" i="12" s="1"/>
  <c r="I298" i="12"/>
  <c r="L298" i="12" s="1"/>
  <c r="I302" i="12"/>
  <c r="L302" i="12" s="1"/>
  <c r="I299" i="12"/>
  <c r="L299" i="12" s="1"/>
  <c r="I303" i="12"/>
  <c r="L303" i="12" s="1"/>
  <c r="I290" i="12"/>
  <c r="L290" i="12" s="1"/>
  <c r="I289" i="12"/>
  <c r="L289" i="12" s="1"/>
  <c r="I287" i="12"/>
  <c r="L287" i="12" s="1"/>
  <c r="I288" i="12"/>
  <c r="L288" i="12" s="1"/>
  <c r="H269" i="12"/>
  <c r="H278" i="12"/>
  <c r="I278" i="12" s="1"/>
  <c r="L278" i="12" s="1"/>
  <c r="H279" i="12"/>
  <c r="I279" i="12" s="1"/>
  <c r="L279" i="12" s="1"/>
  <c r="H242" i="12"/>
  <c r="I242" i="12" s="1"/>
  <c r="L242" i="12" s="1"/>
  <c r="B243" i="12"/>
  <c r="H243" i="12"/>
  <c r="I243" i="12" s="1"/>
  <c r="L243" i="12" s="1"/>
  <c r="B244" i="12"/>
  <c r="B245" i="12" s="1"/>
  <c r="B246" i="12" s="1"/>
  <c r="B247" i="12" s="1"/>
  <c r="B248" i="12" s="1"/>
  <c r="B249" i="12" s="1"/>
  <c r="H244" i="12"/>
  <c r="H245" i="12"/>
  <c r="H246" i="12"/>
  <c r="H247" i="12"/>
  <c r="H248" i="12"/>
  <c r="H249" i="12"/>
  <c r="H277" i="12"/>
  <c r="I277" i="12" s="1"/>
  <c r="L277" i="12" s="1"/>
  <c r="H276" i="12"/>
  <c r="H275" i="12"/>
  <c r="H274" i="12"/>
  <c r="H273" i="12"/>
  <c r="H272" i="12"/>
  <c r="H271" i="12"/>
  <c r="H270" i="12"/>
  <c r="B270" i="12"/>
  <c r="B271" i="12" s="1"/>
  <c r="B272" i="12" s="1"/>
  <c r="B273" i="12" s="1"/>
  <c r="B274" i="12" s="1"/>
  <c r="B275" i="12" s="1"/>
  <c r="B276" i="12" s="1"/>
  <c r="J11" i="17"/>
  <c r="J3" i="17"/>
  <c r="J6" i="17"/>
  <c r="J5" i="17"/>
  <c r="J17" i="17"/>
  <c r="J10" i="17"/>
  <c r="J21" i="17"/>
  <c r="J23" i="17"/>
  <c r="J34" i="17"/>
  <c r="J16" i="17"/>
  <c r="J9" i="17"/>
  <c r="J2" i="17"/>
  <c r="J20" i="17"/>
  <c r="J25" i="17"/>
  <c r="J27" i="17"/>
  <c r="J28" i="17"/>
  <c r="J29" i="17"/>
  <c r="J30" i="17"/>
  <c r="J8" i="17"/>
  <c r="J15" i="17"/>
  <c r="J13" i="17"/>
  <c r="J7" i="17"/>
  <c r="J18" i="17"/>
  <c r="J22" i="17"/>
  <c r="J26" i="17"/>
  <c r="J31" i="17"/>
  <c r="J1" i="17"/>
  <c r="J4" i="17"/>
  <c r="J14" i="17"/>
  <c r="J12" i="17"/>
  <c r="J19" i="17"/>
  <c r="J24" i="17"/>
  <c r="J32" i="17"/>
  <c r="E32" i="17"/>
  <c r="J33" i="17"/>
  <c r="I244" i="12" l="1"/>
  <c r="L244" i="12" s="1"/>
  <c r="I327" i="12"/>
  <c r="L327" i="12" s="1"/>
  <c r="B328" i="12"/>
  <c r="I270" i="12"/>
  <c r="L270" i="12" s="1"/>
  <c r="I274" i="12"/>
  <c r="L274" i="12" s="1"/>
  <c r="I248" i="12"/>
  <c r="L248" i="12" s="1"/>
  <c r="I249" i="12"/>
  <c r="L249" i="12" s="1"/>
  <c r="I247" i="12"/>
  <c r="L247" i="12" s="1"/>
  <c r="I245" i="12"/>
  <c r="L245" i="12" s="1"/>
  <c r="I246" i="12"/>
  <c r="L246" i="12" s="1"/>
  <c r="I269" i="12"/>
  <c r="L269" i="12" s="1"/>
  <c r="I273" i="12"/>
  <c r="L273" i="12" s="1"/>
  <c r="I271" i="12"/>
  <c r="L271" i="12" s="1"/>
  <c r="I275" i="12"/>
  <c r="L275" i="12" s="1"/>
  <c r="I272" i="12"/>
  <c r="L272" i="12" s="1"/>
  <c r="I276" i="12"/>
  <c r="L276" i="12" s="1"/>
  <c r="F63" i="14"/>
  <c r="F65" i="14"/>
  <c r="F69" i="14"/>
  <c r="F64" i="14"/>
  <c r="F68" i="14"/>
  <c r="F67" i="14"/>
  <c r="F66" i="14"/>
  <c r="F70" i="14"/>
  <c r="F98" i="14"/>
  <c r="F99" i="14"/>
  <c r="F104" i="14"/>
  <c r="F101" i="14"/>
  <c r="F100" i="14"/>
  <c r="F102" i="14"/>
  <c r="F103" i="14"/>
  <c r="F105" i="14"/>
  <c r="AM49" i="1"/>
  <c r="AM50" i="1"/>
  <c r="AM52" i="1"/>
  <c r="AM53" i="1"/>
  <c r="AM48" i="1"/>
  <c r="AM51" i="1"/>
  <c r="AM54" i="1"/>
  <c r="AM55" i="1"/>
  <c r="H264" i="12"/>
  <c r="I264" i="12" s="1"/>
  <c r="L264" i="12" s="1"/>
  <c r="H263" i="12"/>
  <c r="H262" i="12"/>
  <c r="H261" i="12"/>
  <c r="H260" i="12"/>
  <c r="H259" i="12"/>
  <c r="H258" i="12"/>
  <c r="H257" i="12"/>
  <c r="B257" i="12"/>
  <c r="B258" i="12" s="1"/>
  <c r="B259" i="12" s="1"/>
  <c r="B260" i="12" s="1"/>
  <c r="B261" i="12" s="1"/>
  <c r="B262" i="12" s="1"/>
  <c r="B263" i="12" s="1"/>
  <c r="H256" i="12"/>
  <c r="I256" i="12" s="1"/>
  <c r="L256" i="12" s="1"/>
  <c r="H250" i="12"/>
  <c r="I250" i="12" s="1"/>
  <c r="L250" i="12" s="1"/>
  <c r="A64" i="14"/>
  <c r="A65" i="14" s="1"/>
  <c r="A66" i="14" s="1"/>
  <c r="A67" i="14" s="1"/>
  <c r="A68" i="14" s="1"/>
  <c r="A69" i="14" s="1"/>
  <c r="A70" i="14" s="1"/>
  <c r="H236" i="12"/>
  <c r="I236" i="12" s="1"/>
  <c r="L236" i="12" s="1"/>
  <c r="H235" i="12"/>
  <c r="H234" i="12"/>
  <c r="H233" i="12"/>
  <c r="H232" i="12"/>
  <c r="H231" i="12"/>
  <c r="H230" i="12"/>
  <c r="H229" i="12"/>
  <c r="B229" i="12"/>
  <c r="B230" i="12" s="1"/>
  <c r="B231" i="12" s="1"/>
  <c r="B232" i="12" s="1"/>
  <c r="B233" i="12" s="1"/>
  <c r="B234" i="12" s="1"/>
  <c r="B235" i="12" s="1"/>
  <c r="H228" i="12"/>
  <c r="I228" i="12" s="1"/>
  <c r="L228" i="12" s="1"/>
  <c r="H223" i="12"/>
  <c r="I223" i="12" s="1"/>
  <c r="L223" i="12" s="1"/>
  <c r="H222" i="12"/>
  <c r="H221" i="12"/>
  <c r="H220" i="12"/>
  <c r="H219" i="12"/>
  <c r="H218" i="12"/>
  <c r="H217" i="12"/>
  <c r="H216" i="12"/>
  <c r="B216" i="12"/>
  <c r="B217" i="12" s="1"/>
  <c r="B218" i="12" s="1"/>
  <c r="B219" i="12" s="1"/>
  <c r="B220" i="12" s="1"/>
  <c r="B221" i="12" s="1"/>
  <c r="B222" i="12" s="1"/>
  <c r="H215" i="12"/>
  <c r="I215" i="12" s="1"/>
  <c r="L215" i="12" s="1"/>
  <c r="I328" i="12" l="1"/>
  <c r="L328" i="12" s="1"/>
  <c r="B329" i="12"/>
  <c r="I216" i="12"/>
  <c r="L216" i="12" s="1"/>
  <c r="I258" i="12"/>
  <c r="L258" i="12" s="1"/>
  <c r="I262" i="12"/>
  <c r="L262" i="12" s="1"/>
  <c r="I257" i="12"/>
  <c r="L257" i="12" s="1"/>
  <c r="I261" i="12"/>
  <c r="L261" i="12" s="1"/>
  <c r="I259" i="12"/>
  <c r="L259" i="12" s="1"/>
  <c r="I263" i="12"/>
  <c r="L263" i="12" s="1"/>
  <c r="I260" i="12"/>
  <c r="L260" i="12" s="1"/>
  <c r="I229" i="12"/>
  <c r="L229" i="12" s="1"/>
  <c r="I233" i="12"/>
  <c r="L233" i="12" s="1"/>
  <c r="I230" i="12"/>
  <c r="L230" i="12" s="1"/>
  <c r="I234" i="12"/>
  <c r="L234" i="12" s="1"/>
  <c r="I231" i="12"/>
  <c r="L231" i="12" s="1"/>
  <c r="I235" i="12"/>
  <c r="L235" i="12" s="1"/>
  <c r="I232" i="12"/>
  <c r="L232" i="12" s="1"/>
  <c r="I220" i="12"/>
  <c r="L220" i="12" s="1"/>
  <c r="I217" i="12"/>
  <c r="L217" i="12" s="1"/>
  <c r="I221" i="12"/>
  <c r="L221" i="12" s="1"/>
  <c r="I218" i="12"/>
  <c r="L218" i="12" s="1"/>
  <c r="I222" i="12"/>
  <c r="L222" i="12" s="1"/>
  <c r="I219" i="12"/>
  <c r="L219" i="12" s="1"/>
  <c r="H210" i="12"/>
  <c r="I210" i="12" s="1"/>
  <c r="L210" i="12" s="1"/>
  <c r="H209" i="12"/>
  <c r="H208" i="12"/>
  <c r="H207" i="12"/>
  <c r="H206" i="12"/>
  <c r="H205" i="12"/>
  <c r="H204" i="12"/>
  <c r="H203" i="12"/>
  <c r="B203" i="12"/>
  <c r="B204" i="12" s="1"/>
  <c r="B205" i="12" s="1"/>
  <c r="B206" i="12" s="1"/>
  <c r="B207" i="12" s="1"/>
  <c r="B208" i="12" s="1"/>
  <c r="B209" i="12" s="1"/>
  <c r="H202" i="12"/>
  <c r="I202" i="12" s="1"/>
  <c r="L202" i="12" s="1"/>
  <c r="H197" i="12"/>
  <c r="I197" i="12" s="1"/>
  <c r="L197" i="12" s="1"/>
  <c r="H196" i="12"/>
  <c r="H195" i="12"/>
  <c r="H194" i="12"/>
  <c r="H193" i="12"/>
  <c r="H192" i="12"/>
  <c r="H191" i="12"/>
  <c r="H190" i="12"/>
  <c r="B190" i="12"/>
  <c r="B191" i="12" s="1"/>
  <c r="B192" i="12" s="1"/>
  <c r="B193" i="12" s="1"/>
  <c r="B194" i="12" s="1"/>
  <c r="B195" i="12" s="1"/>
  <c r="B196" i="12" s="1"/>
  <c r="H189" i="12"/>
  <c r="L189" i="12" s="1"/>
  <c r="AP44" i="8"/>
  <c r="AO12" i="8"/>
  <c r="AO13" i="8" s="1"/>
  <c r="AO14" i="8" s="1"/>
  <c r="AO15" i="8" s="1"/>
  <c r="AO16" i="8" s="1"/>
  <c r="AO17" i="8" s="1"/>
  <c r="AO18" i="8" s="1"/>
  <c r="AO19" i="8" s="1"/>
  <c r="AO20" i="8" s="1"/>
  <c r="AO21" i="8" s="1"/>
  <c r="AO22" i="8" s="1"/>
  <c r="AO23" i="8" s="1"/>
  <c r="AO24" i="8" s="1"/>
  <c r="AO25" i="8" s="1"/>
  <c r="AO26" i="8" s="1"/>
  <c r="AO27" i="8" s="1"/>
  <c r="AO28" i="8" s="1"/>
  <c r="AO29" i="8" s="1"/>
  <c r="AO30" i="8" s="1"/>
  <c r="AO31" i="8" s="1"/>
  <c r="AO32" i="8" s="1"/>
  <c r="AO33" i="8" s="1"/>
  <c r="AO34" i="8" s="1"/>
  <c r="AO35" i="8" s="1"/>
  <c r="AO36" i="8" s="1"/>
  <c r="AO37" i="8" s="1"/>
  <c r="AO38" i="8" s="1"/>
  <c r="AO39" i="8" s="1"/>
  <c r="AO11" i="8"/>
  <c r="AH44" i="8"/>
  <c r="AG12" i="8"/>
  <c r="AG13" i="8" s="1"/>
  <c r="AG14" i="8" s="1"/>
  <c r="AG15" i="8" s="1"/>
  <c r="AG16" i="8" s="1"/>
  <c r="AG17" i="8" s="1"/>
  <c r="AG18" i="8" s="1"/>
  <c r="AG19" i="8" s="1"/>
  <c r="AG20" i="8" s="1"/>
  <c r="AG21" i="8" s="1"/>
  <c r="AG22" i="8" s="1"/>
  <c r="AG23" i="8" s="1"/>
  <c r="AG24" i="8" s="1"/>
  <c r="AG25" i="8" s="1"/>
  <c r="AG26" i="8" s="1"/>
  <c r="AG27" i="8" s="1"/>
  <c r="AG28" i="8" s="1"/>
  <c r="AG29" i="8" s="1"/>
  <c r="AG30" i="8" s="1"/>
  <c r="AG31" i="8" s="1"/>
  <c r="AG32" i="8" s="1"/>
  <c r="AG33" i="8" s="1"/>
  <c r="AG34" i="8" s="1"/>
  <c r="AG35" i="8" s="1"/>
  <c r="AG36" i="8" s="1"/>
  <c r="AG37" i="8" s="1"/>
  <c r="AG38" i="8" s="1"/>
  <c r="AG39" i="8" s="1"/>
  <c r="AG11" i="8"/>
  <c r="I329" i="12" l="1"/>
  <c r="L329" i="12" s="1"/>
  <c r="B330" i="12"/>
  <c r="I330" i="12" s="1"/>
  <c r="L330" i="12" s="1"/>
  <c r="I203" i="12"/>
  <c r="L203" i="12" s="1"/>
  <c r="I190" i="12"/>
  <c r="L190" i="12" s="1"/>
  <c r="I207" i="12"/>
  <c r="L207" i="12" s="1"/>
  <c r="I204" i="12"/>
  <c r="L204" i="12" s="1"/>
  <c r="I208" i="12"/>
  <c r="L208" i="12" s="1"/>
  <c r="I205" i="12"/>
  <c r="L205" i="12" s="1"/>
  <c r="I209" i="12"/>
  <c r="L209" i="12" s="1"/>
  <c r="I206" i="12"/>
  <c r="L206" i="12" s="1"/>
  <c r="I194" i="12"/>
  <c r="L194" i="12" s="1"/>
  <c r="I191" i="12"/>
  <c r="L191" i="12" s="1"/>
  <c r="I195" i="12"/>
  <c r="L195" i="12" s="1"/>
  <c r="I192" i="12"/>
  <c r="L192" i="12" s="1"/>
  <c r="I196" i="12"/>
  <c r="L196" i="12" s="1"/>
  <c r="I193" i="12"/>
  <c r="L193" i="12" s="1"/>
  <c r="H184" i="12"/>
  <c r="I184" i="12" s="1"/>
  <c r="L184" i="12" s="1"/>
  <c r="H183" i="12"/>
  <c r="H182" i="12"/>
  <c r="H181" i="12"/>
  <c r="H180" i="12"/>
  <c r="H179" i="12"/>
  <c r="H178" i="12"/>
  <c r="H177" i="12"/>
  <c r="B177" i="12"/>
  <c r="B178" i="12" s="1"/>
  <c r="B179" i="12" s="1"/>
  <c r="B180" i="12" s="1"/>
  <c r="B181" i="12" s="1"/>
  <c r="B182" i="12" s="1"/>
  <c r="B183" i="12" s="1"/>
  <c r="H176" i="12"/>
  <c r="I176" i="12" s="1"/>
  <c r="L176" i="12" s="1"/>
  <c r="I177" i="12" l="1"/>
  <c r="L177" i="12" s="1"/>
  <c r="I181" i="12"/>
  <c r="L181" i="12" s="1"/>
  <c r="I178" i="12"/>
  <c r="L178" i="12" s="1"/>
  <c r="I182" i="12"/>
  <c r="L182" i="12" s="1"/>
  <c r="I179" i="12"/>
  <c r="L179" i="12" s="1"/>
  <c r="I183" i="12"/>
  <c r="L183" i="12" s="1"/>
  <c r="I180" i="12"/>
  <c r="L180" i="12" s="1"/>
  <c r="AX23" i="8"/>
  <c r="Z44" i="8"/>
  <c r="R45" i="8"/>
  <c r="J45" i="8"/>
  <c r="F21" i="16"/>
  <c r="F17" i="16"/>
  <c r="F26" i="16"/>
  <c r="F20" i="16"/>
  <c r="F19" i="16"/>
  <c r="F16" i="16"/>
  <c r="F25" i="16"/>
  <c r="F13" i="16"/>
  <c r="F12" i="16"/>
  <c r="F10" i="16"/>
  <c r="F24" i="16"/>
  <c r="F15" i="16"/>
  <c r="F11" i="16"/>
  <c r="F14" i="16"/>
  <c r="G14" i="16" s="1"/>
  <c r="F18" i="16"/>
  <c r="F20" i="14"/>
  <c r="F18" i="14"/>
  <c r="H171" i="12"/>
  <c r="I171" i="12" s="1"/>
  <c r="L171" i="12" s="1"/>
  <c r="H170" i="12"/>
  <c r="H169" i="12"/>
  <c r="H168" i="12"/>
  <c r="H167" i="12"/>
  <c r="H166" i="12"/>
  <c r="H165" i="12"/>
  <c r="H164" i="12"/>
  <c r="B164" i="12"/>
  <c r="B165" i="12" s="1"/>
  <c r="B166" i="12" s="1"/>
  <c r="B167" i="12" s="1"/>
  <c r="B168" i="12" s="1"/>
  <c r="B169" i="12" s="1"/>
  <c r="B170" i="12" s="1"/>
  <c r="H163" i="12"/>
  <c r="I163" i="12" s="1"/>
  <c r="L163" i="12" s="1"/>
  <c r="G22" i="16" l="1"/>
  <c r="I164" i="12"/>
  <c r="L164" i="12" s="1"/>
  <c r="I168" i="12"/>
  <c r="L168" i="12" s="1"/>
  <c r="I165" i="12"/>
  <c r="L165" i="12" s="1"/>
  <c r="I169" i="12"/>
  <c r="L169" i="12" s="1"/>
  <c r="I166" i="12"/>
  <c r="L166" i="12" s="1"/>
  <c r="I170" i="12"/>
  <c r="L170" i="12" s="1"/>
  <c r="I167" i="12"/>
  <c r="L167" i="12" s="1"/>
  <c r="F33" i="14"/>
  <c r="F37" i="14"/>
  <c r="F34" i="14"/>
  <c r="F35" i="14"/>
  <c r="F36" i="14"/>
  <c r="F19" i="14"/>
  <c r="F17" i="14"/>
  <c r="F15" i="14"/>
  <c r="F13" i="14"/>
  <c r="F14" i="14"/>
  <c r="F82" i="14"/>
  <c r="F81" i="14"/>
  <c r="F86" i="14"/>
  <c r="F83" i="14"/>
  <c r="F85" i="14"/>
  <c r="F87" i="14"/>
  <c r="F84" i="14"/>
  <c r="A82" i="14"/>
  <c r="A83" i="14" s="1"/>
  <c r="A84" i="14" s="1"/>
  <c r="A85" i="14" s="1"/>
  <c r="A86" i="14" s="1"/>
  <c r="A87" i="14" s="1"/>
  <c r="F50" i="14"/>
  <c r="F51" i="14"/>
  <c r="F52" i="14"/>
  <c r="F53" i="14"/>
  <c r="F49" i="14"/>
  <c r="F48" i="14"/>
  <c r="A49" i="14"/>
  <c r="A50" i="14" s="1"/>
  <c r="A51" i="14" s="1"/>
  <c r="A52" i="14" s="1"/>
  <c r="A53" i="14" s="1"/>
  <c r="A54" i="14" s="1"/>
  <c r="F54" i="14"/>
  <c r="AE48" i="1" l="1"/>
  <c r="AE49" i="1"/>
  <c r="AE51" i="1"/>
  <c r="AE50" i="1"/>
  <c r="AE52" i="1"/>
  <c r="AE53" i="1"/>
  <c r="AE54" i="1"/>
  <c r="AE27" i="1"/>
  <c r="H158" i="12"/>
  <c r="I158" i="12" s="1"/>
  <c r="L158" i="12" s="1"/>
  <c r="H157" i="12"/>
  <c r="H156" i="12"/>
  <c r="H155" i="12"/>
  <c r="H154" i="12"/>
  <c r="H153" i="12"/>
  <c r="H152" i="12"/>
  <c r="H151" i="12"/>
  <c r="B151" i="12"/>
  <c r="B152" i="12" s="1"/>
  <c r="B153" i="12" s="1"/>
  <c r="B154" i="12" s="1"/>
  <c r="B155" i="12" s="1"/>
  <c r="B156" i="12" s="1"/>
  <c r="B157" i="12" s="1"/>
  <c r="H150" i="12"/>
  <c r="I150" i="12" s="1"/>
  <c r="L150" i="12" s="1"/>
  <c r="H145" i="12"/>
  <c r="I145" i="12" s="1"/>
  <c r="L145" i="12" s="1"/>
  <c r="H144" i="12"/>
  <c r="H143" i="12"/>
  <c r="H142" i="12"/>
  <c r="H141" i="12"/>
  <c r="H140" i="12"/>
  <c r="H139" i="12"/>
  <c r="H138" i="12"/>
  <c r="B138" i="12"/>
  <c r="B139" i="12" s="1"/>
  <c r="B140" i="12" s="1"/>
  <c r="B141" i="12" s="1"/>
  <c r="B142" i="12" s="1"/>
  <c r="B143" i="12" s="1"/>
  <c r="B144" i="12" s="1"/>
  <c r="H137" i="12"/>
  <c r="I137" i="12" s="1"/>
  <c r="L137" i="12" s="1"/>
  <c r="I140" i="12" l="1"/>
  <c r="L140" i="12" s="1"/>
  <c r="I144" i="12"/>
  <c r="L144" i="12" s="1"/>
  <c r="I151" i="12"/>
  <c r="L151" i="12" s="1"/>
  <c r="I138" i="12"/>
  <c r="L138" i="12" s="1"/>
  <c r="I142" i="12"/>
  <c r="L142" i="12" s="1"/>
  <c r="I154" i="12"/>
  <c r="L154" i="12" s="1"/>
  <c r="I141" i="12"/>
  <c r="L141" i="12" s="1"/>
  <c r="I155" i="12"/>
  <c r="L155" i="12" s="1"/>
  <c r="I152" i="12"/>
  <c r="L152" i="12" s="1"/>
  <c r="I156" i="12"/>
  <c r="L156" i="12" s="1"/>
  <c r="I139" i="12"/>
  <c r="L139" i="12" s="1"/>
  <c r="I143" i="12"/>
  <c r="L143" i="12" s="1"/>
  <c r="I153" i="12"/>
  <c r="L153" i="12" s="1"/>
  <c r="I157" i="12"/>
  <c r="L157" i="12" s="1"/>
  <c r="H132" i="12" l="1"/>
  <c r="I132" i="12" s="1"/>
  <c r="L132" i="12" s="1"/>
  <c r="H131" i="12"/>
  <c r="H130" i="12"/>
  <c r="H129" i="12"/>
  <c r="H128" i="12"/>
  <c r="H127" i="12"/>
  <c r="H126" i="12"/>
  <c r="H125" i="12"/>
  <c r="B125" i="12"/>
  <c r="B126" i="12" s="1"/>
  <c r="B127" i="12" s="1"/>
  <c r="B128" i="12" s="1"/>
  <c r="B129" i="12" s="1"/>
  <c r="B130" i="12" s="1"/>
  <c r="B131" i="12" s="1"/>
  <c r="H124" i="12"/>
  <c r="I124" i="12" s="1"/>
  <c r="L124" i="12" s="1"/>
  <c r="H119" i="12"/>
  <c r="I119" i="12" s="1"/>
  <c r="L119" i="12" s="1"/>
  <c r="H118" i="12"/>
  <c r="H117" i="12"/>
  <c r="H116" i="12"/>
  <c r="H115" i="12"/>
  <c r="H114" i="12"/>
  <c r="H113" i="12"/>
  <c r="H112" i="12"/>
  <c r="B112" i="12"/>
  <c r="B113" i="12" s="1"/>
  <c r="B114" i="12" s="1"/>
  <c r="B115" i="12" s="1"/>
  <c r="B116" i="12" s="1"/>
  <c r="B117" i="12" s="1"/>
  <c r="B118" i="12" s="1"/>
  <c r="H111" i="12"/>
  <c r="I111" i="12" s="1"/>
  <c r="L111" i="12" s="1"/>
  <c r="H106" i="12"/>
  <c r="I106" i="12" s="1"/>
  <c r="L106" i="12" s="1"/>
  <c r="H105" i="12"/>
  <c r="H104" i="12"/>
  <c r="H103" i="12"/>
  <c r="H102" i="12"/>
  <c r="H101" i="12"/>
  <c r="H100" i="12"/>
  <c r="H99" i="12"/>
  <c r="B99" i="12"/>
  <c r="B100" i="12" s="1"/>
  <c r="B101" i="12" s="1"/>
  <c r="B102" i="12" s="1"/>
  <c r="B103" i="12" s="1"/>
  <c r="B104" i="12" s="1"/>
  <c r="B105" i="12" s="1"/>
  <c r="H98" i="12"/>
  <c r="I98" i="12" s="1"/>
  <c r="L98" i="12" s="1"/>
  <c r="H93" i="12"/>
  <c r="I93" i="12" s="1"/>
  <c r="L93" i="12" s="1"/>
  <c r="H92" i="12"/>
  <c r="H91" i="12"/>
  <c r="H90" i="12"/>
  <c r="H89" i="12"/>
  <c r="H88" i="12"/>
  <c r="H87" i="12"/>
  <c r="H86" i="12"/>
  <c r="B86" i="12"/>
  <c r="B87" i="12" s="1"/>
  <c r="B88" i="12" s="1"/>
  <c r="B89" i="12" s="1"/>
  <c r="B90" i="12" s="1"/>
  <c r="B91" i="12" s="1"/>
  <c r="B92" i="12" s="1"/>
  <c r="H85" i="12"/>
  <c r="I85" i="12" s="1"/>
  <c r="L85" i="12" s="1"/>
  <c r="H80" i="12"/>
  <c r="I80" i="12" s="1"/>
  <c r="L80" i="12" s="1"/>
  <c r="H79" i="12"/>
  <c r="H78" i="12"/>
  <c r="H77" i="12"/>
  <c r="H76" i="12"/>
  <c r="H75" i="12"/>
  <c r="H74" i="12"/>
  <c r="H73" i="12"/>
  <c r="B73" i="12"/>
  <c r="B74" i="12" s="1"/>
  <c r="B75" i="12" s="1"/>
  <c r="B76" i="12" s="1"/>
  <c r="B77" i="12" s="1"/>
  <c r="B78" i="12" s="1"/>
  <c r="B79" i="12" s="1"/>
  <c r="H72" i="12"/>
  <c r="I72" i="12" s="1"/>
  <c r="L72" i="12" s="1"/>
  <c r="H66" i="12"/>
  <c r="I66" i="12" s="1"/>
  <c r="L66" i="12" s="1"/>
  <c r="H65" i="12"/>
  <c r="H64" i="12"/>
  <c r="H63" i="12"/>
  <c r="H62" i="12"/>
  <c r="H61" i="12"/>
  <c r="H60" i="12"/>
  <c r="H59" i="12"/>
  <c r="B59" i="12"/>
  <c r="B60" i="12" s="1"/>
  <c r="H58" i="12"/>
  <c r="I58" i="12" s="1"/>
  <c r="L58" i="12" s="1"/>
  <c r="I73" i="12" l="1"/>
  <c r="L73" i="12" s="1"/>
  <c r="I99" i="12"/>
  <c r="L99" i="12" s="1"/>
  <c r="I86" i="12"/>
  <c r="L86" i="12" s="1"/>
  <c r="I125" i="12"/>
  <c r="L125" i="12" s="1"/>
  <c r="I59" i="12"/>
  <c r="L59" i="12" s="1"/>
  <c r="I112" i="12"/>
  <c r="L112" i="12" s="1"/>
  <c r="I129" i="12"/>
  <c r="L129" i="12" s="1"/>
  <c r="I126" i="12"/>
  <c r="L126" i="12" s="1"/>
  <c r="I130" i="12"/>
  <c r="L130" i="12" s="1"/>
  <c r="I127" i="12"/>
  <c r="L127" i="12" s="1"/>
  <c r="I131" i="12"/>
  <c r="L131" i="12" s="1"/>
  <c r="I128" i="12"/>
  <c r="L128" i="12" s="1"/>
  <c r="I116" i="12"/>
  <c r="L116" i="12" s="1"/>
  <c r="I115" i="12"/>
  <c r="L115" i="12" s="1"/>
  <c r="I113" i="12"/>
  <c r="L113" i="12" s="1"/>
  <c r="I117" i="12"/>
  <c r="L117" i="12" s="1"/>
  <c r="I114" i="12"/>
  <c r="L114" i="12" s="1"/>
  <c r="I118" i="12"/>
  <c r="L118" i="12" s="1"/>
  <c r="I103" i="12"/>
  <c r="L103" i="12" s="1"/>
  <c r="I100" i="12"/>
  <c r="L100" i="12" s="1"/>
  <c r="I104" i="12"/>
  <c r="L104" i="12" s="1"/>
  <c r="I101" i="12"/>
  <c r="L101" i="12" s="1"/>
  <c r="I105" i="12"/>
  <c r="L105" i="12" s="1"/>
  <c r="I102" i="12"/>
  <c r="L102" i="12" s="1"/>
  <c r="I90" i="12"/>
  <c r="L90" i="12" s="1"/>
  <c r="I87" i="12"/>
  <c r="L87" i="12" s="1"/>
  <c r="I91" i="12"/>
  <c r="L91" i="12" s="1"/>
  <c r="I88" i="12"/>
  <c r="L88" i="12" s="1"/>
  <c r="I92" i="12"/>
  <c r="L92" i="12" s="1"/>
  <c r="I89" i="12"/>
  <c r="L89" i="12" s="1"/>
  <c r="I77" i="12"/>
  <c r="L77" i="12" s="1"/>
  <c r="I74" i="12"/>
  <c r="L74" i="12" s="1"/>
  <c r="I78" i="12"/>
  <c r="L78" i="12" s="1"/>
  <c r="I75" i="12"/>
  <c r="L75" i="12" s="1"/>
  <c r="I79" i="12"/>
  <c r="L79" i="12" s="1"/>
  <c r="I76" i="12"/>
  <c r="L76" i="12" s="1"/>
  <c r="B61" i="12"/>
  <c r="I60" i="12"/>
  <c r="L60" i="12" s="1"/>
  <c r="P36" i="1"/>
  <c r="H45" i="12"/>
  <c r="H46" i="12"/>
  <c r="H47" i="12"/>
  <c r="H48" i="12"/>
  <c r="H49" i="12"/>
  <c r="H50" i="12"/>
  <c r="H51" i="12"/>
  <c r="H52" i="12"/>
  <c r="I52" i="12" s="1"/>
  <c r="H44" i="12"/>
  <c r="I44" i="12" s="1"/>
  <c r="L44" i="12" s="1"/>
  <c r="H32" i="12"/>
  <c r="H33" i="12"/>
  <c r="H34" i="12"/>
  <c r="H35" i="12"/>
  <c r="H36" i="12"/>
  <c r="H37" i="12"/>
  <c r="H38" i="12"/>
  <c r="H39" i="12"/>
  <c r="H31" i="12"/>
  <c r="H19" i="12"/>
  <c r="H20" i="12"/>
  <c r="H21" i="12"/>
  <c r="H22" i="12"/>
  <c r="H23" i="12"/>
  <c r="H24" i="12"/>
  <c r="H25" i="12"/>
  <c r="H18" i="12"/>
  <c r="H6" i="12"/>
  <c r="H7" i="12"/>
  <c r="H8" i="12"/>
  <c r="H9" i="12"/>
  <c r="H10" i="12"/>
  <c r="H11" i="12"/>
  <c r="H12" i="12"/>
  <c r="H5" i="12"/>
  <c r="B45" i="12"/>
  <c r="B46" i="12" s="1"/>
  <c r="B47" i="12" s="1"/>
  <c r="B48" i="12" s="1"/>
  <c r="B49" i="12" s="1"/>
  <c r="B50" i="12" s="1"/>
  <c r="B51" i="12" s="1"/>
  <c r="I45" i="12" l="1"/>
  <c r="L45" i="12" s="1"/>
  <c r="I51" i="12"/>
  <c r="L51" i="12" s="1"/>
  <c r="I47" i="12"/>
  <c r="L47" i="12" s="1"/>
  <c r="B62" i="12"/>
  <c r="I61" i="12"/>
  <c r="L61" i="12" s="1"/>
  <c r="I48" i="12"/>
  <c r="L48" i="12" s="1"/>
  <c r="I49" i="12"/>
  <c r="L49" i="12" s="1"/>
  <c r="I46" i="12"/>
  <c r="L46" i="12" s="1"/>
  <c r="I50" i="12"/>
  <c r="L50" i="12" s="1"/>
  <c r="B63" i="12" l="1"/>
  <c r="I62" i="12"/>
  <c r="L62" i="12" s="1"/>
  <c r="AX54" i="1"/>
  <c r="AX55" i="1" s="1"/>
  <c r="BC15" i="1"/>
  <c r="BC14" i="1"/>
  <c r="BC13" i="1"/>
  <c r="BC12" i="1"/>
  <c r="BC11" i="1"/>
  <c r="AX11" i="1"/>
  <c r="AX12" i="1" s="1"/>
  <c r="AX13" i="1" s="1"/>
  <c r="AX14" i="1" s="1"/>
  <c r="AX15" i="1" s="1"/>
  <c r="BC10" i="1"/>
  <c r="AU18" i="1"/>
  <c r="AU17" i="1"/>
  <c r="AU16" i="1"/>
  <c r="AU15" i="1"/>
  <c r="AU14" i="1"/>
  <c r="AU13" i="1"/>
  <c r="AU12" i="1"/>
  <c r="AU11" i="1"/>
  <c r="AP11" i="1"/>
  <c r="AP12" i="1" s="1"/>
  <c r="AP13" i="1" s="1"/>
  <c r="AP14" i="1" s="1"/>
  <c r="AP15" i="1" s="1"/>
  <c r="AP16" i="1" s="1"/>
  <c r="AP17" i="1" s="1"/>
  <c r="AP18" i="1" s="1"/>
  <c r="AU10" i="1"/>
  <c r="AH49" i="1"/>
  <c r="AH50" i="1" s="1"/>
  <c r="AH51" i="1" s="1"/>
  <c r="AH52" i="1" s="1"/>
  <c r="AH53" i="1" s="1"/>
  <c r="AH54" i="1" s="1"/>
  <c r="AH55" i="1" s="1"/>
  <c r="Z49" i="1"/>
  <c r="Z50" i="1" s="1"/>
  <c r="Z51" i="1" s="1"/>
  <c r="Z52" i="1" s="1"/>
  <c r="Z53" i="1" s="1"/>
  <c r="Z54" i="1" s="1"/>
  <c r="C49" i="1"/>
  <c r="C50" i="1" s="1"/>
  <c r="C51" i="1" s="1"/>
  <c r="C52" i="1" s="1"/>
  <c r="C53" i="1" s="1"/>
  <c r="C54" i="1" s="1"/>
  <c r="C55" i="1" s="1"/>
  <c r="AM25" i="1"/>
  <c r="AM28" i="1"/>
  <c r="AM27" i="1"/>
  <c r="AM24" i="1"/>
  <c r="AM23" i="1"/>
  <c r="AM22" i="1"/>
  <c r="AM26" i="1"/>
  <c r="AH24" i="1"/>
  <c r="AH25" i="1" s="1"/>
  <c r="AM29" i="1"/>
  <c r="AM30" i="1"/>
  <c r="AM18" i="1"/>
  <c r="AM10" i="1"/>
  <c r="AM14" i="1"/>
  <c r="AM12" i="1"/>
  <c r="AM13" i="1"/>
  <c r="AM15" i="1"/>
  <c r="AM16" i="1"/>
  <c r="AM17" i="1"/>
  <c r="AH11" i="1"/>
  <c r="AH12" i="1" s="1"/>
  <c r="AH13" i="1" s="1"/>
  <c r="AH14" i="1" s="1"/>
  <c r="AH15" i="1" s="1"/>
  <c r="AH16" i="1" s="1"/>
  <c r="AH17" i="1" s="1"/>
  <c r="AH18" i="1" s="1"/>
  <c r="AM11" i="1"/>
  <c r="P53" i="1"/>
  <c r="P54" i="1"/>
  <c r="P46" i="1"/>
  <c r="AE10" i="5"/>
  <c r="AE11" i="5" s="1"/>
  <c r="AE12" i="5" s="1"/>
  <c r="AE13" i="5" s="1"/>
  <c r="AE14" i="5" s="1"/>
  <c r="AE15" i="5" s="1"/>
  <c r="AE16" i="5" s="1"/>
  <c r="AE17" i="5" s="1"/>
  <c r="AE18" i="5" s="1"/>
  <c r="AE19" i="5" s="1"/>
  <c r="AE20" i="5" s="1"/>
  <c r="AE21" i="5" s="1"/>
  <c r="AE22" i="5" s="1"/>
  <c r="AE23" i="5" s="1"/>
  <c r="AE24" i="5" s="1"/>
  <c r="AE25" i="5" s="1"/>
  <c r="AE26" i="5" s="1"/>
  <c r="AE27" i="5" s="1"/>
  <c r="AE28" i="5" s="1"/>
  <c r="AE29" i="5" s="1"/>
  <c r="AE30" i="5" s="1"/>
  <c r="AE31" i="5" s="1"/>
  <c r="AE32" i="5" s="1"/>
  <c r="AE33" i="5" s="1"/>
  <c r="AE34" i="5" s="1"/>
  <c r="AE35" i="5" s="1"/>
  <c r="AE36" i="5" s="1"/>
  <c r="AE37" i="5" s="1"/>
  <c r="AE38" i="5" s="1"/>
  <c r="AE39" i="5" s="1"/>
  <c r="AE40" i="5" s="1"/>
  <c r="AE41" i="5" s="1"/>
  <c r="Y10" i="5"/>
  <c r="Y11" i="5" s="1"/>
  <c r="Y12" i="5" s="1"/>
  <c r="Y13" i="5" s="1"/>
  <c r="Y14" i="5" s="1"/>
  <c r="Y15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37" i="5" s="1"/>
  <c r="Y38" i="5" s="1"/>
  <c r="Y39" i="5" s="1"/>
  <c r="Y40" i="5" s="1"/>
  <c r="Y41" i="5" s="1"/>
  <c r="S10" i="5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C115" i="22"/>
  <c r="C105" i="22"/>
  <c r="C104" i="22"/>
  <c r="C103" i="22"/>
  <c r="C102" i="22"/>
  <c r="C101" i="22"/>
  <c r="C100" i="22"/>
  <c r="C99" i="22"/>
  <c r="C116" i="21"/>
  <c r="M10" i="5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G10" i="5"/>
  <c r="G11" i="5" s="1"/>
  <c r="G12" i="5" s="1"/>
  <c r="A10" i="5"/>
  <c r="A11" i="5" s="1"/>
  <c r="A12" i="5" s="1"/>
  <c r="A13" i="5" s="1"/>
  <c r="A14" i="5" s="1"/>
  <c r="A15" i="5" s="1"/>
  <c r="A16" i="5" s="1"/>
  <c r="B64" i="12" l="1"/>
  <c r="I63" i="12"/>
  <c r="L63" i="12" s="1"/>
  <c r="C106" i="22"/>
  <c r="B65" i="12" l="1"/>
  <c r="I65" i="12" s="1"/>
  <c r="L65" i="12" s="1"/>
  <c r="I64" i="12"/>
  <c r="L64" i="12" s="1"/>
  <c r="C105" i="21"/>
  <c r="C104" i="21"/>
  <c r="C103" i="21"/>
  <c r="C102" i="21"/>
  <c r="C101" i="21"/>
  <c r="C100" i="21"/>
  <c r="C99" i="21"/>
  <c r="C106" i="21" l="1"/>
  <c r="AX12" i="8" l="1"/>
  <c r="F97" i="16" l="1"/>
  <c r="F98" i="16"/>
  <c r="F99" i="16"/>
  <c r="F100" i="16"/>
  <c r="F101" i="16"/>
  <c r="F102" i="16"/>
  <c r="F103" i="16"/>
  <c r="F96" i="16"/>
  <c r="A49" i="16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85" i="16"/>
  <c r="A86" i="16" s="1"/>
  <c r="A87" i="16" s="1"/>
  <c r="A88" i="16" s="1"/>
  <c r="A89" i="16" s="1"/>
  <c r="A90" i="16" s="1"/>
  <c r="A91" i="16" s="1"/>
  <c r="A97" i="16"/>
  <c r="A98" i="16" s="1"/>
  <c r="A99" i="16" s="1"/>
  <c r="A100" i="16" s="1"/>
  <c r="A101" i="16" s="1"/>
  <c r="A102" i="16" s="1"/>
  <c r="A103" i="16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P10" i="1" l="1"/>
  <c r="B32" i="12"/>
  <c r="B33" i="12" s="1"/>
  <c r="B34" i="12" s="1"/>
  <c r="B35" i="12" s="1"/>
  <c r="B36" i="12" s="1"/>
  <c r="I31" i="12"/>
  <c r="L31" i="12" s="1"/>
  <c r="H13" i="12"/>
  <c r="B6" i="12"/>
  <c r="B7" i="12" s="1"/>
  <c r="I5" i="12"/>
  <c r="L5" i="12" s="1"/>
  <c r="B19" i="12"/>
  <c r="B20" i="12" s="1"/>
  <c r="B21" i="12" s="1"/>
  <c r="B22" i="12" s="1"/>
  <c r="B23" i="12" s="1"/>
  <c r="B24" i="12" s="1"/>
  <c r="B25" i="12" s="1"/>
  <c r="I18" i="12"/>
  <c r="L18" i="12" s="1"/>
  <c r="B37" i="12" l="1"/>
  <c r="B39" i="12" s="1"/>
  <c r="B38" i="12"/>
  <c r="I38" i="12" s="1"/>
  <c r="L38" i="12" s="1"/>
  <c r="I36" i="12"/>
  <c r="L36" i="12" s="1"/>
  <c r="I32" i="12"/>
  <c r="L32" i="12" s="1"/>
  <c r="I34" i="12"/>
  <c r="L34" i="12" s="1"/>
  <c r="I19" i="12"/>
  <c r="L19" i="12" s="1"/>
  <c r="I39" i="12"/>
  <c r="L39" i="12" s="1"/>
  <c r="I7" i="12"/>
  <c r="L7" i="12" s="1"/>
  <c r="B8" i="12"/>
  <c r="I35" i="12"/>
  <c r="L35" i="12" s="1"/>
  <c r="I33" i="12"/>
  <c r="L33" i="12" s="1"/>
  <c r="I6" i="12"/>
  <c r="L6" i="12" s="1"/>
  <c r="I22" i="12"/>
  <c r="L22" i="12" s="1"/>
  <c r="I23" i="12"/>
  <c r="L23" i="12" s="1"/>
  <c r="I20" i="12"/>
  <c r="L20" i="12" s="1"/>
  <c r="I24" i="12"/>
  <c r="L24" i="12" s="1"/>
  <c r="I21" i="12"/>
  <c r="L21" i="12" s="1"/>
  <c r="I25" i="12"/>
  <c r="L25" i="12" s="1"/>
  <c r="A99" i="14"/>
  <c r="A100" i="14" s="1"/>
  <c r="A101" i="14" s="1"/>
  <c r="A102" i="14" s="1"/>
  <c r="A103" i="14" s="1"/>
  <c r="A104" i="14" s="1"/>
  <c r="A105" i="14" s="1"/>
  <c r="AE26" i="1"/>
  <c r="I37" i="12" l="1"/>
  <c r="L37" i="12" s="1"/>
  <c r="B9" i="12"/>
  <c r="I8" i="12"/>
  <c r="L8" i="12" s="1"/>
  <c r="B10" i="12" l="1"/>
  <c r="B12" i="12" s="1"/>
  <c r="I12" i="12" s="1"/>
  <c r="L12" i="12" s="1"/>
  <c r="I9" i="12"/>
  <c r="L9" i="12" s="1"/>
  <c r="AE14" i="1"/>
  <c r="AE25" i="1"/>
  <c r="AE24" i="1"/>
  <c r="AE22" i="1"/>
  <c r="AE23" i="1"/>
  <c r="AE13" i="1"/>
  <c r="AE12" i="1"/>
  <c r="AE11" i="1"/>
  <c r="AE10" i="1"/>
  <c r="H10" i="1"/>
  <c r="H12" i="1"/>
  <c r="I10" i="12" l="1"/>
  <c r="L10" i="12" s="1"/>
  <c r="B11" i="12"/>
  <c r="B13" i="12" l="1"/>
  <c r="I13" i="12" s="1"/>
  <c r="L13" i="12" s="1"/>
  <c r="I11" i="12"/>
  <c r="L11" i="12" s="1"/>
  <c r="H11" i="1"/>
  <c r="P11" i="1"/>
  <c r="P25" i="1"/>
  <c r="P24" i="1"/>
  <c r="P23" i="1"/>
  <c r="P28" i="1"/>
  <c r="P29" i="1"/>
  <c r="P39" i="1"/>
  <c r="P40" i="1"/>
  <c r="P37" i="1"/>
  <c r="P49" i="1"/>
  <c r="P52" i="1"/>
  <c r="P51" i="1"/>
  <c r="H14" i="1" l="1"/>
  <c r="H15" i="1"/>
  <c r="H16" i="1"/>
  <c r="H17" i="1"/>
  <c r="H13" i="1"/>
  <c r="P14" i="1"/>
  <c r="P13" i="1"/>
  <c r="P12" i="1"/>
  <c r="P50" i="1" l="1"/>
  <c r="P47" i="1"/>
  <c r="P48" i="1"/>
  <c r="P38" i="1"/>
  <c r="P42" i="1"/>
  <c r="P34" i="1"/>
  <c r="P41" i="1"/>
  <c r="P35" i="1"/>
  <c r="P22" i="1"/>
  <c r="P26" i="1"/>
  <c r="P27" i="1"/>
  <c r="P16" i="1"/>
  <c r="P17" i="1"/>
  <c r="P15" i="1"/>
  <c r="B18" i="3" l="1"/>
  <c r="B19" i="3"/>
  <c r="B20" i="3"/>
  <c r="Y11" i="8"/>
  <c r="Y12" i="8"/>
  <c r="Y13" i="8" s="1"/>
  <c r="Y14" i="8" s="1"/>
  <c r="Y15" i="8" s="1"/>
  <c r="Y16" i="8" s="1"/>
  <c r="Y17" i="8" s="1"/>
  <c r="Y18" i="8" s="1"/>
  <c r="Y19" i="8" s="1"/>
  <c r="Y20" i="8" s="1"/>
  <c r="Y21" i="8" s="1"/>
  <c r="Y22" i="8" s="1"/>
  <c r="Y23" i="8" s="1"/>
  <c r="Y24" i="8" s="1"/>
  <c r="Y25" i="8" s="1"/>
  <c r="Y26" i="8" s="1"/>
  <c r="Y27" i="8" s="1"/>
  <c r="Y28" i="8" s="1"/>
  <c r="Y29" i="8" s="1"/>
  <c r="Y30" i="8" s="1"/>
  <c r="Y31" i="8" s="1"/>
  <c r="Y32" i="8" s="1"/>
  <c r="Y33" i="8" s="1"/>
  <c r="Y34" i="8" s="1"/>
  <c r="Y35" i="8" s="1"/>
  <c r="Y36" i="8" s="1"/>
  <c r="Y37" i="8" s="1"/>
  <c r="Y38" i="8" s="1"/>
  <c r="Y39" i="8" s="1"/>
  <c r="Q11" i="8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I11" i="8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Z24" i="1"/>
  <c r="Z25" i="1" s="1"/>
  <c r="Z11" i="1"/>
  <c r="Z12" i="1" s="1"/>
  <c r="Z13" i="1" s="1"/>
  <c r="Z14" i="1" s="1"/>
  <c r="C11" i="1"/>
  <c r="C12" i="1" s="1"/>
  <c r="C13" i="1" s="1"/>
  <c r="C14" i="1" s="1"/>
  <c r="C15" i="1" s="1"/>
  <c r="C16" i="1" s="1"/>
  <c r="B67" i="3"/>
  <c r="B68" i="3"/>
  <c r="B83" i="3"/>
  <c r="B89" i="3"/>
  <c r="B16" i="3"/>
  <c r="B17" i="3"/>
  <c r="A19" i="3"/>
  <c r="A20" i="3" s="1"/>
  <c r="B23" i="3"/>
  <c r="B24" i="3"/>
  <c r="A26" i="3"/>
  <c r="A27" i="3" s="1"/>
  <c r="B30" i="3"/>
  <c r="B31" i="3"/>
  <c r="A33" i="3"/>
  <c r="A34" i="3" s="1"/>
  <c r="B64" i="3"/>
  <c r="B65" i="3"/>
  <c r="B79" i="3"/>
  <c r="B80" i="3"/>
  <c r="B87" i="3"/>
  <c r="B88" i="3"/>
  <c r="B95" i="3"/>
  <c r="B96" i="3"/>
  <c r="B103" i="3"/>
  <c r="B104" i="3"/>
  <c r="D105" i="3"/>
  <c r="D106" i="3"/>
  <c r="D107" i="3"/>
  <c r="B91" i="3"/>
  <c r="B90" i="3"/>
  <c r="B97" i="3"/>
  <c r="B98" i="3"/>
  <c r="B99" i="3"/>
  <c r="B105" i="3"/>
  <c r="B106" i="3"/>
  <c r="B107" i="3"/>
  <c r="K11" i="1"/>
  <c r="K12" i="1" s="1"/>
  <c r="K13" i="1" s="1"/>
  <c r="K14" i="1" s="1"/>
  <c r="K23" i="1"/>
  <c r="K24" i="1" s="1"/>
  <c r="K25" i="1" s="1"/>
  <c r="K26" i="1" s="1"/>
  <c r="K27" i="1" s="1"/>
  <c r="K28" i="1" s="1"/>
  <c r="K35" i="1"/>
  <c r="K36" i="1" s="1"/>
  <c r="K37" i="1" s="1"/>
  <c r="K38" i="1" s="1"/>
  <c r="K39" i="1" s="1"/>
  <c r="K40" i="1" s="1"/>
  <c r="K47" i="1"/>
  <c r="K48" i="1" s="1"/>
  <c r="K49" i="1" s="1"/>
  <c r="K50" i="1" s="1"/>
  <c r="K51" i="1" s="1"/>
  <c r="K52" i="1" s="1"/>
  <c r="K53" i="1" s="1"/>
  <c r="C25" i="3"/>
  <c r="D67" i="3"/>
  <c r="D66" i="3"/>
  <c r="D68" i="3"/>
  <c r="B66" i="3"/>
  <c r="B25" i="3"/>
  <c r="C33" i="3"/>
  <c r="C26" i="3"/>
  <c r="D91" i="3"/>
  <c r="D18" i="3"/>
  <c r="D34" i="3"/>
  <c r="C106" i="3"/>
  <c r="C105" i="3"/>
  <c r="D99" i="3"/>
  <c r="D97" i="3"/>
  <c r="D19" i="3"/>
  <c r="B32" i="3"/>
  <c r="D98" i="3"/>
  <c r="C107" i="3"/>
  <c r="D20" i="3"/>
  <c r="B26" i="3"/>
  <c r="B27" i="3"/>
  <c r="D33" i="3"/>
  <c r="B33" i="3"/>
  <c r="C19" i="3"/>
  <c r="D26" i="3"/>
  <c r="D90" i="3"/>
  <c r="C34" i="3"/>
  <c r="D25" i="3"/>
  <c r="C18" i="3"/>
  <c r="D27" i="3"/>
  <c r="C20" i="3"/>
  <c r="D89" i="3"/>
  <c r="C27" i="3"/>
  <c r="D81" i="3"/>
  <c r="D82" i="3"/>
  <c r="D83" i="3"/>
  <c r="D32" i="3"/>
  <c r="B34" i="3"/>
  <c r="C32" i="3"/>
  <c r="B82" i="3"/>
  <c r="B81" i="3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K41" i="1" l="1"/>
  <c r="E5" i="17"/>
  <c r="E6" i="17"/>
  <c r="E7" i="17" s="1"/>
  <c r="E2" i="17"/>
  <c r="E3" i="17" s="1"/>
  <c r="E12" i="17"/>
  <c r="E13" i="17" s="1"/>
  <c r="E15" i="17"/>
  <c r="E9" i="17"/>
  <c r="E10" i="17" s="1"/>
  <c r="E17" i="17"/>
  <c r="E18" i="17" s="1"/>
  <c r="E19" i="17" l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</calcChain>
</file>

<file path=xl/sharedStrings.xml><?xml version="1.0" encoding="utf-8"?>
<sst xmlns="http://schemas.openxmlformats.org/spreadsheetml/2006/main" count="2804" uniqueCount="302">
  <si>
    <t>KULÜBÜ</t>
  </si>
  <si>
    <t>1.TUR</t>
  </si>
  <si>
    <t>2.TUR</t>
  </si>
  <si>
    <t>MADALYA VERECEK PROTOKOL</t>
  </si>
  <si>
    <t>ÜNVANI</t>
  </si>
  <si>
    <t>ADI SOYADI</t>
  </si>
  <si>
    <t>Rıdvan Ali Atmaca</t>
  </si>
  <si>
    <t>Berfu Eğribel</t>
  </si>
  <si>
    <t>Berke Bozdemir</t>
  </si>
  <si>
    <t>MADALYA LİSTESİ</t>
  </si>
  <si>
    <t>18 YAŞ ÜZERİ ERKEKLER TAKIM SIRALAMASI</t>
  </si>
  <si>
    <t>MASTER BAYANLAR TAKIM SIRALAMASI</t>
  </si>
  <si>
    <t>MASTER ERKEKLER TAKIM SIRALAMASI</t>
  </si>
  <si>
    <t>KATEGORİ</t>
  </si>
  <si>
    <t>Ü 1</t>
  </si>
  <si>
    <t>AD S 1</t>
  </si>
  <si>
    <t>Ü 2</t>
  </si>
  <si>
    <t>AD S 2</t>
  </si>
  <si>
    <t>Ü 3</t>
  </si>
  <si>
    <t>AD S 3</t>
  </si>
  <si>
    <t>Ü2</t>
  </si>
  <si>
    <t>Yusuf Eren Özdemir</t>
  </si>
  <si>
    <t>Başaran Züccaciye Gençlik Ve Spor Kulübü</t>
  </si>
  <si>
    <t>Doğan Soley</t>
  </si>
  <si>
    <t>Hüseyin Can Türk</t>
  </si>
  <si>
    <t>Ali Nevzat Topsakal</t>
  </si>
  <si>
    <t xml:space="preserve"> </t>
  </si>
  <si>
    <t>Abdullah Doğuer</t>
  </si>
  <si>
    <t>Hamitcan Candan</t>
  </si>
  <si>
    <t>Abdülsamet Candan</t>
  </si>
  <si>
    <t>SIRA</t>
  </si>
  <si>
    <t>Hüseyin BAŞARAN</t>
  </si>
  <si>
    <t xml:space="preserve">      Çalışma Grubu Koordinatörü  </t>
  </si>
  <si>
    <t>PUAN</t>
  </si>
  <si>
    <t>TOPLAM</t>
  </si>
  <si>
    <t>D.YILI</t>
  </si>
  <si>
    <t>ERKEKLER AÇIK</t>
  </si>
  <si>
    <t>BAYANLAR AÇIK</t>
  </si>
  <si>
    <t>YARIŞ KATEGORİSİ</t>
  </si>
  <si>
    <t>1. GURUP</t>
  </si>
  <si>
    <t>2. GURUP</t>
  </si>
  <si>
    <t>3. GURUP</t>
  </si>
  <si>
    <t>4. GURUP</t>
  </si>
  <si>
    <t>EN İYİ PUAN</t>
  </si>
  <si>
    <r>
      <rPr>
        <b/>
        <u/>
        <sz val="12"/>
        <rFont val="Arial Tur"/>
        <charset val="162"/>
      </rPr>
      <t xml:space="preserve">     Baş Hakem   </t>
    </r>
    <r>
      <rPr>
        <b/>
        <sz val="12"/>
        <rFont val="Arial Tur"/>
        <charset val="162"/>
      </rPr>
      <t xml:space="preserve">      </t>
    </r>
  </si>
  <si>
    <t>SIRALAMA</t>
  </si>
  <si>
    <t>T.PUAN</t>
  </si>
  <si>
    <t>PUANI</t>
  </si>
  <si>
    <t>Bursa Osmangazi Belediye Spor Kulübü</t>
  </si>
  <si>
    <t>Halil Basralı</t>
  </si>
  <si>
    <t>Ebubekir Şimşek</t>
  </si>
  <si>
    <t>Ahmet Yuşa Açıkalın</t>
  </si>
  <si>
    <t>Muhammet Yıldız</t>
  </si>
  <si>
    <t>Ahmet Talha Polat</t>
  </si>
  <si>
    <t>Mustafa Yılmaz</t>
  </si>
  <si>
    <t>İzmit Belediye Spor Kulübü</t>
  </si>
  <si>
    <t>Spor A.Ş. Gençlik Ve Spor kulubü (Kayseri)</t>
  </si>
  <si>
    <t>Baş Hakem</t>
  </si>
  <si>
    <t>Hakan DEMİR</t>
  </si>
  <si>
    <t>Emre AYDIN</t>
  </si>
  <si>
    <t>TUR DEĞERLENDİRME FORMU</t>
  </si>
  <si>
    <t>1. HAKEM</t>
  </si>
  <si>
    <t>2.HAKEM</t>
  </si>
  <si>
    <t>3.HAKEM</t>
  </si>
  <si>
    <t>4.HAKEM</t>
  </si>
  <si>
    <t>ORT</t>
  </si>
  <si>
    <t>PUANLAR</t>
  </si>
  <si>
    <t>SPORCU NU</t>
  </si>
  <si>
    <t>ERDEM İŞLER</t>
  </si>
  <si>
    <t>TUNAY DURMAZ</t>
  </si>
  <si>
    <t>HÜSEYİN TAHA MOLLASALİH</t>
  </si>
  <si>
    <t>RAMAZAN EMİR</t>
  </si>
  <si>
    <t>BORA DURAK</t>
  </si>
  <si>
    <t>EMİR MUSTAFA EREN</t>
  </si>
  <si>
    <t>HALİL BASRALI</t>
  </si>
  <si>
    <t>NOTLAR</t>
  </si>
  <si>
    <t>1-</t>
  </si>
  <si>
    <t>BAYANLAR -DİREK FİNAL</t>
  </si>
  <si>
    <t>2-</t>
  </si>
  <si>
    <t>ERKEKLER-4 GRUP 18 YAŞ ALTI 4 GRUP 18 YAŞ ÜSTÜ</t>
  </si>
  <si>
    <t>3-</t>
  </si>
  <si>
    <t>4-</t>
  </si>
  <si>
    <t>5-</t>
  </si>
  <si>
    <t>SPORCU FERDİ SIRALAMAYA MADALYA</t>
  </si>
  <si>
    <t>ERKEKLER - HER GRUPTAN EN İYİ PUANA SAHİP 2 ŞER SPORCU TOPLAM 8 ER SPORCU FİNAL YARIŞIR  --  8 GENÇ 8 BÜYÜK</t>
  </si>
  <si>
    <t>6-</t>
  </si>
  <si>
    <t>TAKIM PUANINA KUPA- SADECE ERKEKLER. KIZLAR FERDİ YARIŞIYOR</t>
  </si>
  <si>
    <t>KULÜP PUANI- HER KULÜPTEN EN İYİ 4 SPORCU PUANI TOPLAMI (YAŞ FARKETMEZ)---   FİNAL YARIŞLARI DAHİL Mİ ??? SOR</t>
  </si>
  <si>
    <t xml:space="preserve">FİNAL YÜZECEK SPORCULARIN YÜZME SIRASI TEKNİK KURUL BAŞKANI, ÜYELERİ VE BAŞHAKEM </t>
  </si>
  <si>
    <t>NEZARETİNDE ÇEKİLEN KURA İLE BELİRLENMİŞTİR.</t>
  </si>
  <si>
    <t>18 YAŞ ALTI BİREYSEL ERKEKLER FİNAL SONUÇ</t>
  </si>
  <si>
    <t>18 YAŞ ÜSTÜ BİREYSEL ERKEKLER FİNAL SONUÇ</t>
  </si>
  <si>
    <t>Samsun B.Şehir Belediye Anakent S.K.</t>
  </si>
  <si>
    <t>MURAT ÇOHADAR</t>
  </si>
  <si>
    <t>HÜSEYİN SEÇKİN</t>
  </si>
  <si>
    <t>EMRE ÖNADIM</t>
  </si>
  <si>
    <t>CEREN AKÇA</t>
  </si>
  <si>
    <t>CEREN BAŞARAN</t>
  </si>
  <si>
    <t>CİNSİYET</t>
  </si>
  <si>
    <t>ERKEK</t>
  </si>
  <si>
    <t>BAYAN</t>
  </si>
  <si>
    <t>SELİN BAŞARAN</t>
  </si>
  <si>
    <t>RANA ÖZTÜRK</t>
  </si>
  <si>
    <t>CEMRE PARMAK</t>
  </si>
  <si>
    <t>ERSA ER</t>
  </si>
  <si>
    <t>İREM NAZ GÜNDOĞ</t>
  </si>
  <si>
    <t>SEVDA KIRKLAR</t>
  </si>
  <si>
    <t>DİLARA SERPİL</t>
  </si>
  <si>
    <t>CEMRE CİVELEK</t>
  </si>
  <si>
    <t>ESLEM ER</t>
  </si>
  <si>
    <t>GİZEM NİL VURAL</t>
  </si>
  <si>
    <t>İSMAİL DENİZ PARMAK</t>
  </si>
  <si>
    <t>ARDA AKDENİZ</t>
  </si>
  <si>
    <t>ÇINAR SINMAZ</t>
  </si>
  <si>
    <t>BURAK BAYDEMİR</t>
  </si>
  <si>
    <t>YUSUF ZAİD ERGÜL</t>
  </si>
  <si>
    <t>BERAT KUBİLAY ÜNLÜ</t>
  </si>
  <si>
    <t>ÖMER FARUK ERGÜL</t>
  </si>
  <si>
    <t>ZORBEY YİĞİTDİNÇ</t>
  </si>
  <si>
    <t>MUHAMMET ŞAFAK KOÇAK</t>
  </si>
  <si>
    <t>BERKE BOZDEMİR</t>
  </si>
  <si>
    <t>EBUBEKİR ŞİMŞEK</t>
  </si>
  <si>
    <t>KAĞAN CANITEZ</t>
  </si>
  <si>
    <t>CİHAN ŞENOL</t>
  </si>
  <si>
    <t>KAYA KIN</t>
  </si>
  <si>
    <t>AHMET YUŞA AÇIKALIN</t>
  </si>
  <si>
    <t>BURSA ALTERNATİF SPORLAR KULÜBÜ</t>
  </si>
  <si>
    <t>SUDEN ÜNLÜ</t>
  </si>
  <si>
    <t>CEREN ÜNLÜ</t>
  </si>
  <si>
    <t>ESMA KURT</t>
  </si>
  <si>
    <t>DERİN YILMAZ</t>
  </si>
  <si>
    <t>MEHMET SALİH TUNCER</t>
  </si>
  <si>
    <t>MUHAMMET TALHA SUNAR</t>
  </si>
  <si>
    <t>ABDULMECİT REHA SUNAR</t>
  </si>
  <si>
    <t>ALİ YEKTA SUNAR</t>
  </si>
  <si>
    <t>BURSA OSMANGAZİ BELEDİYE SPOR KULÜBÜ</t>
  </si>
  <si>
    <t>BEGÜM ÖZDEMİR</t>
  </si>
  <si>
    <t>ALPEREN KOÇAK</t>
  </si>
  <si>
    <t>GENÇLER = 10-13 YAŞ (2006-2009)-- 14-17 YAŞ (2002-2005)</t>
  </si>
  <si>
    <t>BÜYÜKLER =18+ YAŞ(2001+ )</t>
  </si>
  <si>
    <t>KEMAL KAHRAMAN</t>
  </si>
  <si>
    <t>SELEN GÜNERİ</t>
  </si>
  <si>
    <t>HİLAL DOĞAN</t>
  </si>
  <si>
    <t>TAYİBE UZER</t>
  </si>
  <si>
    <t>METEHAN GÖÇMENÇELEBİ</t>
  </si>
  <si>
    <t>ÜMİT CAN KAYA</t>
  </si>
  <si>
    <t>DUHA BORA BOZKURT</t>
  </si>
  <si>
    <t>EGEMEN KONUŞKAN</t>
  </si>
  <si>
    <t>MELEK SEZER</t>
  </si>
  <si>
    <t>YUSUF EREN ÖZDEMİR</t>
  </si>
  <si>
    <t>HANDE NUR DOĞAN</t>
  </si>
  <si>
    <t>ALPER BEŞLİ</t>
  </si>
  <si>
    <t>EMRE ÖZMEN</t>
  </si>
  <si>
    <t>CEREN GÜNERİ</t>
  </si>
  <si>
    <t>KADİR BASRALI</t>
  </si>
  <si>
    <t>MEHMET TUNCER</t>
  </si>
  <si>
    <t>EMRAH AVCI</t>
  </si>
  <si>
    <t>UMUT AVCI</t>
  </si>
  <si>
    <t>BERKANT GÖKBOĞAZ</t>
  </si>
  <si>
    <t>EFE BERK EKŞİ</t>
  </si>
  <si>
    <t>TSSF KABLOLU WAKEBOARD FEDERASYON KUPASI KATILIM LİSTESİ  30 AGUSTOS/01 EYLÜL 2019 BURSA</t>
  </si>
  <si>
    <t>BARBAROS GENÇLİK VE SPOR KULÜBÜ/BURSA</t>
  </si>
  <si>
    <t>BAŞARAN ZÜCCACİYE GENÇLİK VE SPOR K./BURSA</t>
  </si>
  <si>
    <t>SAMSUN BŞB ANAKENT SPOR KULÜBÜ</t>
  </si>
  <si>
    <t>HÜSEYİN CAN TÜRK</t>
  </si>
  <si>
    <t>BARKIN AKSU</t>
  </si>
  <si>
    <t>BERFU EĞRİBEL</t>
  </si>
  <si>
    <t>RIDVAN ALİ ATMACA</t>
  </si>
  <si>
    <t>MUHAMMED YILDIZ</t>
  </si>
  <si>
    <t>TUNAHAN YİĞİTARSLAN</t>
  </si>
  <si>
    <t>FURKAN BEKLEMİŞ</t>
  </si>
  <si>
    <t>SERKAN KÜÇÜK</t>
  </si>
  <si>
    <t>ENNUR HASOVALI</t>
  </si>
  <si>
    <t>MUSTAFA ÖMER ATMACA</t>
  </si>
  <si>
    <t>ESLEM ÇAKIR</t>
  </si>
  <si>
    <t>ŞİMAL MİNNETOĞLU</t>
  </si>
  <si>
    <t>SPOR A.Ş.GSK/KAYSERİ</t>
  </si>
  <si>
    <t>BAHAR ERKAYA</t>
  </si>
  <si>
    <t>BEYZANUR KANSU</t>
  </si>
  <si>
    <t>MURAT CAN ÖZÇİLSAL</t>
  </si>
  <si>
    <t>MEHMET CAN ÖZÇİLSAL</t>
  </si>
  <si>
    <t>MEHMET DURDU ÖZSOY</t>
  </si>
  <si>
    <t>OSMAN NURULLAH ÖZSOY</t>
  </si>
  <si>
    <t>YUSUF BERKAY İPEK</t>
  </si>
  <si>
    <t>MUSTFA YILMAZ</t>
  </si>
  <si>
    <t>YAREN ÖZCAN</t>
  </si>
  <si>
    <t>AYNUR KUŞ</t>
  </si>
  <si>
    <t>CEYDA ÖZKAN</t>
  </si>
  <si>
    <t>KAYAK ÖĞRETMENLERİ SPOR K. / BURSA</t>
  </si>
  <si>
    <t>SAMSUN B.ŞEHİR BELEDİYE ANAKENT S.K.</t>
  </si>
  <si>
    <t>SPOR A.Ş.GENÇLİK VE SPOR KULÜBÜ /KAYSERİ</t>
  </si>
  <si>
    <t>GENÇ BAYAN 10-13 YAŞ</t>
  </si>
  <si>
    <t>GENÇ ERKEK 10-13 YAŞ</t>
  </si>
  <si>
    <t>GENÇ BAYAN 14-17 YAŞ</t>
  </si>
  <si>
    <t>GENÇ ERKEK 14-17 YAŞ</t>
  </si>
  <si>
    <t>YAŞI TUTMUYOR</t>
  </si>
  <si>
    <t>S.NO</t>
  </si>
  <si>
    <t>BURSA SUALTI SPORLARI KULÜBÜ</t>
  </si>
  <si>
    <t>KASIM FAİKOĞLU</t>
  </si>
  <si>
    <t>CÜNEYT MUTLU</t>
  </si>
  <si>
    <t>SERHAN MEHMETALİOĞLU</t>
  </si>
  <si>
    <t>GÖKHAN TEPELİ</t>
  </si>
  <si>
    <t>Y.SIRASI</t>
  </si>
  <si>
    <t>TSSF KABLOLU WAKEBOARD BÜYÜK BAYANLAR BİREYSEL VE BÜYÜK ERKEKLER FEDERASYON KUPASI KATILIM LİSTESİ  30 AGUSTOS/01 EYLÜL 2019 BURSA</t>
  </si>
  <si>
    <t>BAYANLAR AÇIK YAŞ 18+</t>
  </si>
  <si>
    <t>ERKEKLER AÇIKYAŞ 18+</t>
  </si>
  <si>
    <t>SONER KURTKAYA</t>
  </si>
  <si>
    <t>ESMA ER</t>
  </si>
  <si>
    <t>GENÇ ERKEKLER 14-17 YAŞ</t>
  </si>
  <si>
    <t>GENÇ BAYANLAR 14-17 YAŞ</t>
  </si>
  <si>
    <t>YARI FİNAL 1. GURUP</t>
  </si>
  <si>
    <t>YARI FİNAL 2. GURUP</t>
  </si>
  <si>
    <t>GENÇ BAYAN 14-17 YAŞ -FİNAL -START LİSTESİ</t>
  </si>
  <si>
    <t>GENÇ ERKEK 14-17 YAŞ -FİNAL -START LİSTESİ</t>
  </si>
  <si>
    <t>BEGÜM BOZDEMİR</t>
  </si>
  <si>
    <t>GENÇ BAYAN 10-13 YAŞ FİNAL-START LİSTESİ</t>
  </si>
  <si>
    <t>GENÇ ERKEK 10-13 YAŞ FİNAL-START LİSTESİ</t>
  </si>
  <si>
    <t>GENÇ ERKEK 10-13 -FİNAL-START LİSTESİ (01 EYLÜL 2019)</t>
  </si>
  <si>
    <t>GENÇ BAYAN 10-13 YAŞ FİNAL-START LİSTESİ (01 EYLÜL 2019)</t>
  </si>
  <si>
    <t>BÜYÜK BAYANLAR 18+ YAŞ  FİNAL START LİSTESİ</t>
  </si>
  <si>
    <t>BÜYÜK BAYANLAR 18+ YAŞ  FİNAL START LİSTESİ (01 EYLÜL 2019)</t>
  </si>
  <si>
    <t>BÜYÜK ERKEK 18+</t>
  </si>
  <si>
    <t>MELİH</t>
  </si>
  <si>
    <t>BÜYÜK ERKEKLER  18+ FİNAL -START LİSTESİ</t>
  </si>
  <si>
    <t>SİNEM</t>
  </si>
  <si>
    <t>NEVZAT</t>
  </si>
  <si>
    <t>MUHAMMET SALİH TUNCER</t>
  </si>
  <si>
    <t>1.GRUP</t>
  </si>
  <si>
    <t>2.GRUP</t>
  </si>
  <si>
    <t>3.GRUP</t>
  </si>
  <si>
    <t>4.GRUP</t>
  </si>
  <si>
    <t>GÖKHAN</t>
  </si>
  <si>
    <t>2. TUR YARIŞLARI</t>
  </si>
  <si>
    <t>BÜYÜK ERKEKLER 18+ YAŞ -GRUPLAR -SONUÇLAR</t>
  </si>
  <si>
    <t>4 GRUP</t>
  </si>
  <si>
    <t>genç 14-17 bayan</t>
  </si>
  <si>
    <t>1 grup</t>
  </si>
  <si>
    <t>2 grup</t>
  </si>
  <si>
    <t>DİLARA SEPİL</t>
  </si>
  <si>
    <t>2. TUR</t>
  </si>
  <si>
    <t>GENÇ BAYAN 14-17 YAŞ GRUP SONUÇLARI</t>
  </si>
  <si>
    <t>FİNAL</t>
  </si>
  <si>
    <t>genç 14-17 ERKEK</t>
  </si>
  <si>
    <t>1 GRUP</t>
  </si>
  <si>
    <t>1. TUR</t>
  </si>
  <si>
    <t>BÜYÜK ERKEKLER 18+ YAŞ PUAN DURUMU</t>
  </si>
  <si>
    <t>Gökhan ERDEM</t>
  </si>
  <si>
    <t>2 GRUP</t>
  </si>
  <si>
    <t>YARIŞ NO:1</t>
  </si>
  <si>
    <t>YARIŞ NO:2</t>
  </si>
  <si>
    <t>YARIŞ NO:3</t>
  </si>
  <si>
    <t>YARIŞ NO:4</t>
  </si>
  <si>
    <t>YARIŞ NO:6</t>
  </si>
  <si>
    <t>YARIŞ NO:5</t>
  </si>
  <si>
    <t>BÜYÜK ERKEKLER 18+ YAŞ TAKIM PUANLARI</t>
  </si>
  <si>
    <t>GENÇ ERKEK 10-13 YAŞ FİNAL SONUÇLARI</t>
  </si>
  <si>
    <t>GENÇ BAYAN 14-17 YAŞ FİNAL SONUÇLARI</t>
  </si>
  <si>
    <t>GENÇ ERKEK 14-17 YAŞ FİNAL SONUÇLARI</t>
  </si>
  <si>
    <t>BÜYÜK BAYAN 18+ YAŞ FİNAL SONUÇLARI</t>
  </si>
  <si>
    <t>BÜYÜK ERKEK</t>
  </si>
  <si>
    <t>DQ</t>
  </si>
  <si>
    <t>1. GRUP</t>
  </si>
  <si>
    <t>2. GRUP</t>
  </si>
  <si>
    <t>BÜYÜK ERKEKLER 18+ YAŞ -YARI FİNAL SONUÇ LİSTESİ</t>
  </si>
  <si>
    <t>GENÇ ERKEK</t>
  </si>
  <si>
    <t>MUSTAFA YILMAZ</t>
  </si>
  <si>
    <t>GENÇ ERKEK 14-17 YAŞ GRUPLAR-SONUÇLAR</t>
  </si>
  <si>
    <t>T.S.S.F. KABLOLU WAKEBOARD GENÇLER,BÜYÜKLER KULÜPLER ARASI VE BİREYSEL FEDERASYON KUPASI
 30 AĞUSTOS 01 EYLÜL 2019 BURSA</t>
  </si>
  <si>
    <t>GENÇ BAYAN 10-13</t>
  </si>
  <si>
    <t>DÜŞTÜ= 0 PUAN</t>
  </si>
  <si>
    <t>İŞARETLENECEK, KATILMAYAN BELLİ OLSUN</t>
  </si>
  <si>
    <t>KATILMADI=   -1</t>
  </si>
  <si>
    <t>GENÇ BAYAN</t>
  </si>
  <si>
    <t>GENÇ BAYAN 10-13 YAŞ -FİNAL -SONUÇ</t>
  </si>
  <si>
    <t>FİNAL START-SONUÇ LİSTELERİ</t>
  </si>
  <si>
    <t>GENÇ BAYAN 10-14 YAŞ</t>
  </si>
  <si>
    <t>GENÇ ERKEK 10-13 YAŞ -FİNAL -SONUÇ</t>
  </si>
  <si>
    <t>GENÇ ERKEK 10-14 YAŞ</t>
  </si>
  <si>
    <t>GENÇ BAYAN 14-17 YAŞ -FİNAL -SONUÇ</t>
  </si>
  <si>
    <t>GENÇ ERKEK 14-17 YAŞ -FİNAL -SONUÇ</t>
  </si>
  <si>
    <t>BÜYÜK BAYAN 18+ YAŞ</t>
  </si>
  <si>
    <t>T.S.S.F. KABLOLU WAKEBOARD GENÇLER,BÜYÜKLER KULÜPLER ARASI VE 
BİREYSEL FEDERASYON KUPASI
 30 AĞUSTOS 01 EYLÜL 2019 BURSA</t>
  </si>
  <si>
    <t>GENÇ BAYAN 10-13 YAŞ FİNAL SONUÇLARI</t>
  </si>
  <si>
    <t>BÜYÜK ERKEK 18+ YAŞ</t>
  </si>
  <si>
    <t>KATILMADI</t>
  </si>
  <si>
    <t>BÜYÜK BAYANLAR 18+ YAŞ  FİNAL SONUÇ</t>
  </si>
  <si>
    <t>BÜYÜK ERKEKLER 18+ YAŞ FİNAL SONUÇ</t>
  </si>
  <si>
    <t>ERKEKLER - HER GRUPTAN EN İYİ PUANA SAHİP 4 ER SPORCU TOPLAM 8 ER SPORCU FİNAL YARIŞIR  --  8 GENÇ 8 BÜYÜK</t>
  </si>
  <si>
    <t xml:space="preserve">KULÜP PUANI- BÜYÜKLER HER KULÜPTEN EN İYİ 4 SPORCU PUANI TOPLAMI </t>
  </si>
  <si>
    <t>2 GRUP ÇIKARMAYAN -DİREK FİNAL</t>
  </si>
  <si>
    <t>GENÇ ERKEK 10-13</t>
  </si>
  <si>
    <t>GENÇ BAYAN 14-17</t>
  </si>
  <si>
    <t>GENÇ ERKEK 14-17</t>
  </si>
  <si>
    <t>BÜYÜK BAYAN 18+</t>
  </si>
  <si>
    <t>KUPA</t>
  </si>
  <si>
    <t>BÜYÜK ERKEK18+</t>
  </si>
  <si>
    <t>BÜYÜK ERKEK TAKIM SIRALAMASI</t>
  </si>
  <si>
    <t xml:space="preserve">GENÇ BAYAN 10-13 YAŞ </t>
  </si>
  <si>
    <t xml:space="preserve">GENÇ ERKEK 10-13 YAŞ </t>
  </si>
  <si>
    <t xml:space="preserve">GENÇ ERKEK 14-17 YAŞ </t>
  </si>
  <si>
    <t xml:space="preserve">BÜYÜK BAYANLAR 18+ YAŞ  </t>
  </si>
  <si>
    <t xml:space="preserve">BÜYÜK ERKEKLER 18+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</si>
</sst>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[Red]\-0\ "/>
    <numFmt numFmtId="165" formatCode="0.00_ ;[Red]\-0.00\ "/>
    <numFmt numFmtId="166" formatCode="[$-F800]dddd\,\ mmmm\ dd\,\ yyyy"/>
  </numFmts>
  <fonts count="52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8"/>
      <name val="Arial Tur"/>
      <charset val="162"/>
    </font>
    <font>
      <b/>
      <sz val="11"/>
      <name val="Arial Tur"/>
      <charset val="162"/>
    </font>
    <font>
      <sz val="11"/>
      <name val="Arial Tur"/>
      <charset val="162"/>
    </font>
    <font>
      <sz val="9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b/>
      <sz val="14"/>
      <name val="Arial Tur"/>
      <charset val="162"/>
    </font>
    <font>
      <sz val="8"/>
      <name val="Arial"/>
      <family val="2"/>
      <charset val="162"/>
    </font>
    <font>
      <sz val="12"/>
      <name val="Arial Tur"/>
      <charset val="162"/>
    </font>
    <font>
      <b/>
      <u/>
      <sz val="10"/>
      <name val="Arial Tur"/>
      <charset val="162"/>
    </font>
    <font>
      <b/>
      <sz val="16"/>
      <name val="Arial Tur"/>
      <charset val="162"/>
    </font>
    <font>
      <b/>
      <sz val="12"/>
      <name val="Arial Tur"/>
      <charset val="162"/>
    </font>
    <font>
      <b/>
      <u/>
      <sz val="12"/>
      <name val="Arial Tur"/>
      <charset val="162"/>
    </font>
    <font>
      <sz val="12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1"/>
      <color rgb="FFFF0000"/>
      <name val="Arial Tur"/>
      <charset val="162"/>
    </font>
    <font>
      <b/>
      <sz val="12"/>
      <color rgb="FFFF0000"/>
      <name val="Arial Tur"/>
      <charset val="162"/>
    </font>
    <font>
      <sz val="10"/>
      <color rgb="FFFF0000"/>
      <name val="Arial Tur"/>
      <charset val="162"/>
    </font>
    <font>
      <b/>
      <sz val="12"/>
      <color theme="4" tint="-0.499984740745262"/>
      <name val="Arial Tur"/>
      <charset val="162"/>
    </font>
    <font>
      <sz val="12"/>
      <color rgb="FFFF0000"/>
      <name val="Arial"/>
      <family val="2"/>
      <charset val="162"/>
    </font>
    <font>
      <sz val="12"/>
      <color rgb="FFFF0000"/>
      <name val="Arial Tur"/>
      <charset val="162"/>
    </font>
    <font>
      <b/>
      <sz val="14"/>
      <color rgb="FFFF0000"/>
      <name val="Arial Tur"/>
      <charset val="162"/>
    </font>
    <font>
      <b/>
      <sz val="12"/>
      <color rgb="FFFF0000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0"/>
      <color rgb="FFFF0000"/>
      <name val="Arial Tur"/>
      <charset val="162"/>
    </font>
    <font>
      <sz val="12"/>
      <color theme="1"/>
      <name val="Arial"/>
      <family val="2"/>
      <charset val="162"/>
    </font>
    <font>
      <b/>
      <sz val="16"/>
      <color theme="0"/>
      <name val="Arial Tur"/>
      <charset val="162"/>
    </font>
    <font>
      <sz val="11"/>
      <color theme="1"/>
      <name val="Arial"/>
      <family val="2"/>
      <charset val="162"/>
    </font>
    <font>
      <sz val="10"/>
      <color theme="1"/>
      <name val="Arial Tur"/>
      <charset val="162"/>
    </font>
    <font>
      <b/>
      <sz val="12"/>
      <color theme="1"/>
      <name val="Arial Tur"/>
      <charset val="162"/>
    </font>
    <font>
      <sz val="11"/>
      <color theme="1"/>
      <name val="Arial Tur"/>
      <charset val="162"/>
    </font>
    <font>
      <b/>
      <sz val="11"/>
      <color theme="1"/>
      <name val="Arial Tur"/>
      <charset val="162"/>
    </font>
    <font>
      <b/>
      <sz val="8"/>
      <color theme="1"/>
      <name val="Arial Tur"/>
      <charset val="162"/>
    </font>
    <font>
      <sz val="8"/>
      <color theme="1"/>
      <name val="Arial Tur"/>
      <charset val="162"/>
    </font>
    <font>
      <sz val="12"/>
      <color theme="1"/>
      <name val="Arial Tur"/>
      <charset val="162"/>
    </font>
    <font>
      <b/>
      <sz val="16"/>
      <color rgb="FFFF0000"/>
      <name val="Arial Tur"/>
      <charset val="162"/>
    </font>
    <font>
      <sz val="16"/>
      <name val="Arial Tur"/>
      <charset val="162"/>
    </font>
    <font>
      <b/>
      <sz val="16"/>
      <color theme="1"/>
      <name val="Arial Tur"/>
      <charset val="162"/>
    </font>
    <font>
      <sz val="16"/>
      <color theme="1"/>
      <name val="Arial Tur"/>
      <charset val="162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b/>
      <sz val="14"/>
      <color theme="1"/>
      <name val="Arial Tur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6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14" fillId="0" borderId="0" xfId="0" applyFont="1"/>
    <xf numFmtId="165" fontId="0" fillId="0" borderId="0" xfId="0" applyNumberFormat="1"/>
    <xf numFmtId="165" fontId="14" fillId="0" borderId="0" xfId="0" applyNumberFormat="1" applyFont="1"/>
    <xf numFmtId="165" fontId="8" fillId="0" borderId="0" xfId="0" applyNumberFormat="1" applyFont="1"/>
    <xf numFmtId="0" fontId="15" fillId="0" borderId="0" xfId="0" applyFont="1"/>
    <xf numFmtId="0" fontId="11" fillId="0" borderId="0" xfId="0" applyFont="1"/>
    <xf numFmtId="165" fontId="15" fillId="0" borderId="0" xfId="0" applyNumberFormat="1" applyFont="1"/>
    <xf numFmtId="0" fontId="0" fillId="0" borderId="0" xfId="0" applyAlignment="1">
      <alignment horizontal="center"/>
    </xf>
    <xf numFmtId="165" fontId="11" fillId="0" borderId="0" xfId="0" applyNumberFormat="1" applyFont="1" applyAlignment="1"/>
    <xf numFmtId="165" fontId="0" fillId="0" borderId="0" xfId="0" applyNumberFormat="1" applyAlignment="1"/>
    <xf numFmtId="0" fontId="0" fillId="0" borderId="0" xfId="0" applyAlignment="1"/>
    <xf numFmtId="0" fontId="11" fillId="0" borderId="0" xfId="0" applyFont="1" applyFill="1" applyBorder="1" applyAlignment="1"/>
    <xf numFmtId="0" fontId="2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/>
    <xf numFmtId="0" fontId="19" fillId="0" borderId="0" xfId="0" applyFont="1" applyFill="1" applyBorder="1" applyAlignment="1"/>
    <xf numFmtId="0" fontId="14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/>
    <xf numFmtId="0" fontId="19" fillId="0" borderId="4" xfId="0" applyFont="1" applyFill="1" applyBorder="1" applyAlignment="1"/>
    <xf numFmtId="0" fontId="14" fillId="0" borderId="5" xfId="0" applyFont="1" applyBorder="1" applyAlignment="1">
      <alignment horizontal="center"/>
    </xf>
    <xf numFmtId="0" fontId="19" fillId="0" borderId="2" xfId="0" applyFont="1" applyBorder="1"/>
    <xf numFmtId="0" fontId="19" fillId="0" borderId="4" xfId="0" applyFont="1" applyBorder="1"/>
    <xf numFmtId="0" fontId="19" fillId="0" borderId="4" xfId="0" applyFont="1" applyFill="1" applyBorder="1"/>
    <xf numFmtId="0" fontId="14" fillId="0" borderId="6" xfId="0" applyFont="1" applyBorder="1"/>
    <xf numFmtId="0" fontId="19" fillId="0" borderId="6" xfId="0" applyFont="1" applyBorder="1"/>
    <xf numFmtId="0" fontId="14" fillId="0" borderId="4" xfId="0" applyFont="1" applyFill="1" applyBorder="1"/>
    <xf numFmtId="0" fontId="14" fillId="0" borderId="4" xfId="0" applyFont="1" applyBorder="1" applyAlignment="1">
      <alignment horizontal="center"/>
    </xf>
    <xf numFmtId="165" fontId="14" fillId="0" borderId="0" xfId="0" applyNumberFormat="1" applyFont="1" applyAlignment="1"/>
    <xf numFmtId="0" fontId="14" fillId="0" borderId="0" xfId="0" applyFont="1" applyAlignment="1"/>
    <xf numFmtId="165" fontId="14" fillId="0" borderId="0" xfId="0" applyNumberFormat="1" applyFont="1" applyBorder="1" applyAlignment="1"/>
    <xf numFmtId="0" fontId="14" fillId="0" borderId="0" xfId="0" applyFont="1" applyBorder="1" applyAlignment="1"/>
    <xf numFmtId="0" fontId="14" fillId="0" borderId="0" xfId="0" applyFont="1" applyAlignment="1">
      <alignment horizontal="left"/>
    </xf>
    <xf numFmtId="2" fontId="14" fillId="0" borderId="11" xfId="0" applyNumberFormat="1" applyFont="1" applyBorder="1"/>
    <xf numFmtId="0" fontId="20" fillId="0" borderId="4" xfId="0" applyFont="1" applyFill="1" applyBorder="1" applyAlignment="1" applyProtection="1"/>
    <xf numFmtId="0" fontId="8" fillId="0" borderId="4" xfId="0" applyFont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65" fontId="17" fillId="0" borderId="0" xfId="0" applyNumberFormat="1" applyFont="1" applyBorder="1" applyAlignment="1"/>
    <xf numFmtId="0" fontId="17" fillId="0" borderId="0" xfId="0" applyFont="1" applyAlignment="1">
      <alignment horizontal="center"/>
    </xf>
    <xf numFmtId="165" fontId="17" fillId="0" borderId="0" xfId="0" applyNumberFormat="1" applyFont="1" applyAlignment="1"/>
    <xf numFmtId="0" fontId="14" fillId="0" borderId="2" xfId="0" applyFont="1" applyBorder="1"/>
    <xf numFmtId="2" fontId="19" fillId="0" borderId="4" xfId="0" applyNumberFormat="1" applyFont="1" applyBorder="1" applyAlignment="1">
      <alignment horizontal="right"/>
    </xf>
    <xf numFmtId="2" fontId="19" fillId="0" borderId="6" xfId="0" applyNumberFormat="1" applyFont="1" applyBorder="1" applyAlignment="1">
      <alignment horizontal="right"/>
    </xf>
    <xf numFmtId="2" fontId="26" fillId="0" borderId="16" xfId="0" applyNumberFormat="1" applyFont="1" applyBorder="1" applyAlignment="1">
      <alignment horizontal="right"/>
    </xf>
    <xf numFmtId="2" fontId="19" fillId="0" borderId="16" xfId="0" applyNumberFormat="1" applyFont="1" applyBorder="1" applyAlignment="1">
      <alignment horizontal="right"/>
    </xf>
    <xf numFmtId="2" fontId="19" fillId="0" borderId="17" xfId="0" applyNumberFormat="1" applyFont="1" applyBorder="1" applyAlignment="1">
      <alignment horizontal="right"/>
    </xf>
    <xf numFmtId="0" fontId="14" fillId="0" borderId="10" xfId="0" applyFont="1" applyBorder="1"/>
    <xf numFmtId="0" fontId="14" fillId="0" borderId="11" xfId="0" applyFont="1" applyBorder="1"/>
    <xf numFmtId="2" fontId="27" fillId="0" borderId="11" xfId="0" applyNumberFormat="1" applyFont="1" applyBorder="1"/>
    <xf numFmtId="0" fontId="14" fillId="0" borderId="12" xfId="0" applyFont="1" applyBorder="1"/>
    <xf numFmtId="0" fontId="28" fillId="0" borderId="0" xfId="0" applyFont="1" applyFill="1" applyBorder="1" applyAlignment="1">
      <alignment horizontal="center" wrapText="1"/>
    </xf>
    <xf numFmtId="0" fontId="14" fillId="0" borderId="15" xfId="0" applyFont="1" applyBorder="1"/>
    <xf numFmtId="0" fontId="14" fillId="0" borderId="16" xfId="0" applyFont="1" applyBorder="1"/>
    <xf numFmtId="2" fontId="27" fillId="0" borderId="16" xfId="0" applyNumberFormat="1" applyFont="1" applyBorder="1"/>
    <xf numFmtId="0" fontId="14" fillId="0" borderId="17" xfId="0" applyFont="1" applyBorder="1"/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4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/>
    <xf numFmtId="2" fontId="27" fillId="0" borderId="0" xfId="0" applyNumberFormat="1" applyFont="1" applyFill="1" applyBorder="1"/>
    <xf numFmtId="2" fontId="32" fillId="0" borderId="16" xfId="0" applyNumberFormat="1" applyFont="1" applyBorder="1" applyAlignment="1">
      <alignment horizontal="right"/>
    </xf>
    <xf numFmtId="2" fontId="27" fillId="0" borderId="12" xfId="0" applyNumberFormat="1" applyFont="1" applyBorder="1"/>
    <xf numFmtId="0" fontId="0" fillId="0" borderId="0" xfId="0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164" fontId="8" fillId="0" borderId="4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protection locked="0"/>
    </xf>
    <xf numFmtId="2" fontId="14" fillId="0" borderId="14" xfId="0" applyNumberFormat="1" applyFont="1" applyBorder="1" applyProtection="1">
      <protection locked="0"/>
    </xf>
    <xf numFmtId="2" fontId="14" fillId="0" borderId="4" xfId="0" applyNumberFormat="1" applyFont="1" applyBorder="1" applyProtection="1">
      <protection locked="0"/>
    </xf>
    <xf numFmtId="2" fontId="14" fillId="0" borderId="6" xfId="0" applyNumberFormat="1" applyFont="1" applyBorder="1" applyProtection="1">
      <protection locked="0"/>
    </xf>
    <xf numFmtId="0" fontId="14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17" fillId="2" borderId="7" xfId="0" applyFont="1" applyFill="1" applyBorder="1" applyAlignment="1" applyProtection="1">
      <alignment horizontal="center"/>
    </xf>
    <xf numFmtId="0" fontId="17" fillId="2" borderId="8" xfId="0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0" xfId="0" applyFont="1" applyProtection="1"/>
    <xf numFmtId="165" fontId="14" fillId="0" borderId="0" xfId="0" applyNumberFormat="1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Border="1" applyProtection="1"/>
    <xf numFmtId="165" fontId="14" fillId="0" borderId="0" xfId="0" applyNumberFormat="1" applyFont="1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protection locked="0"/>
    </xf>
    <xf numFmtId="49" fontId="14" fillId="0" borderId="14" xfId="0" applyNumberFormat="1" applyFont="1" applyBorder="1" applyProtection="1"/>
    <xf numFmtId="49" fontId="14" fillId="0" borderId="6" xfId="0" applyNumberFormat="1" applyFont="1" applyBorder="1" applyProtection="1"/>
    <xf numFmtId="0" fontId="21" fillId="2" borderId="7" xfId="0" applyFont="1" applyFill="1" applyBorder="1" applyAlignment="1" applyProtection="1">
      <alignment horizontal="center"/>
    </xf>
    <xf numFmtId="0" fontId="21" fillId="2" borderId="8" xfId="0" applyFont="1" applyFill="1" applyBorder="1" applyAlignment="1" applyProtection="1">
      <alignment horizontal="center"/>
    </xf>
    <xf numFmtId="49" fontId="14" fillId="0" borderId="4" xfId="0" applyNumberFormat="1" applyFont="1" applyBorder="1" applyProtection="1"/>
    <xf numFmtId="165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22" fillId="0" borderId="0" xfId="0" applyFont="1" applyBorder="1" applyAlignment="1" applyProtection="1">
      <alignment horizontal="center" wrapText="1"/>
    </xf>
    <xf numFmtId="0" fontId="11" fillId="0" borderId="0" xfId="0" applyFont="1" applyProtection="1"/>
    <xf numFmtId="165" fontId="11" fillId="0" borderId="0" xfId="0" applyNumberFormat="1" applyFont="1" applyAlignment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65" fontId="17" fillId="0" borderId="0" xfId="0" applyNumberFormat="1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65" fontId="17" fillId="0" borderId="0" xfId="0" applyNumberFormat="1" applyFont="1" applyAlignment="1" applyProtection="1"/>
    <xf numFmtId="0" fontId="0" fillId="0" borderId="0" xfId="0" applyFont="1" applyAlignment="1" applyProtection="1">
      <alignment horizontal="left"/>
    </xf>
    <xf numFmtId="165" fontId="0" fillId="0" borderId="0" xfId="0" applyNumberFormat="1" applyFont="1" applyAlignment="1" applyProtection="1"/>
    <xf numFmtId="0" fontId="21" fillId="2" borderId="9" xfId="0" applyFont="1" applyFill="1" applyBorder="1" applyAlignment="1" applyProtection="1">
      <alignment horizontal="center"/>
    </xf>
    <xf numFmtId="0" fontId="19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20" fillId="0" borderId="0" xfId="0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20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wrapText="1"/>
      <protection locked="0"/>
    </xf>
    <xf numFmtId="164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>
      <protection locked="0"/>
    </xf>
    <xf numFmtId="0" fontId="0" fillId="5" borderId="0" xfId="0" applyFill="1"/>
    <xf numFmtId="0" fontId="8" fillId="0" borderId="4" xfId="0" applyFont="1" applyBorder="1" applyProtection="1">
      <protection locked="0"/>
    </xf>
    <xf numFmtId="0" fontId="6" fillId="0" borderId="0" xfId="0" applyFont="1" applyFill="1" applyProtection="1">
      <protection locked="0"/>
    </xf>
    <xf numFmtId="0" fontId="34" fillId="0" borderId="4" xfId="1" applyFont="1" applyBorder="1"/>
    <xf numFmtId="0" fontId="4" fillId="0" borderId="0" xfId="1"/>
    <xf numFmtId="0" fontId="4" fillId="0" borderId="4" xfId="1" applyBorder="1"/>
    <xf numFmtId="0" fontId="35" fillId="0" borderId="0" xfId="0" applyFont="1" applyProtection="1"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4" fontId="37" fillId="6" borderId="4" xfId="0" applyNumberFormat="1" applyFont="1" applyFill="1" applyBorder="1" applyAlignment="1" applyProtection="1">
      <alignment horizontal="center"/>
      <protection locked="0"/>
    </xf>
    <xf numFmtId="4" fontId="37" fillId="0" borderId="4" xfId="0" applyNumberFormat="1" applyFont="1" applyFill="1" applyBorder="1" applyAlignment="1" applyProtection="1">
      <alignment horizontal="center"/>
      <protection locked="0"/>
    </xf>
    <xf numFmtId="4" fontId="37" fillId="0" borderId="0" xfId="0" applyNumberFormat="1" applyFont="1" applyFill="1" applyBorder="1" applyAlignment="1" applyProtection="1">
      <alignment horizontal="center"/>
      <protection locked="0"/>
    </xf>
    <xf numFmtId="4" fontId="40" fillId="0" borderId="0" xfId="0" applyNumberFormat="1" applyFont="1" applyFill="1" applyProtection="1">
      <protection locked="0"/>
    </xf>
    <xf numFmtId="49" fontId="14" fillId="0" borderId="0" xfId="0" applyNumberFormat="1" applyFont="1" applyBorder="1" applyProtection="1"/>
    <xf numFmtId="0" fontId="14" fillId="0" borderId="4" xfId="0" applyFont="1" applyBorder="1" applyAlignment="1" applyProtection="1">
      <alignment horizontal="center"/>
    </xf>
    <xf numFmtId="0" fontId="8" fillId="0" borderId="4" xfId="0" applyFont="1" applyBorder="1"/>
    <xf numFmtId="0" fontId="8" fillId="0" borderId="4" xfId="0" applyFont="1" applyFill="1" applyBorder="1" applyAlignment="1" applyProtection="1">
      <alignment horizontal="center"/>
    </xf>
    <xf numFmtId="4" fontId="37" fillId="0" borderId="14" xfId="0" applyNumberFormat="1" applyFont="1" applyFill="1" applyBorder="1" applyAlignment="1" applyProtection="1">
      <alignment horizontal="center"/>
      <protection locked="0"/>
    </xf>
    <xf numFmtId="4" fontId="40" fillId="0" borderId="0" xfId="0" applyNumberFormat="1" applyFont="1" applyFill="1" applyBorder="1" applyProtection="1">
      <protection locked="0"/>
    </xf>
    <xf numFmtId="0" fontId="20" fillId="0" borderId="4" xfId="0" applyFont="1" applyBorder="1"/>
    <xf numFmtId="0" fontId="4" fillId="0" borderId="4" xfId="1" applyFill="1" applyBorder="1"/>
    <xf numFmtId="0" fontId="17" fillId="2" borderId="41" xfId="0" applyFont="1" applyFill="1" applyBorder="1" applyAlignment="1" applyProtection="1">
      <alignment horizontal="center"/>
    </xf>
    <xf numFmtId="0" fontId="17" fillId="2" borderId="39" xfId="0" applyFont="1" applyFill="1" applyBorder="1" applyAlignment="1" applyProtection="1">
      <alignment horizontal="center"/>
    </xf>
    <xf numFmtId="0" fontId="17" fillId="2" borderId="40" xfId="0" applyFont="1" applyFill="1" applyBorder="1" applyAlignment="1" applyProtection="1">
      <alignment horizontal="center"/>
    </xf>
    <xf numFmtId="2" fontId="14" fillId="0" borderId="4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2" fontId="14" fillId="0" borderId="0" xfId="0" applyNumberFormat="1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</xf>
    <xf numFmtId="49" fontId="14" fillId="0" borderId="4" xfId="0" applyNumberFormat="1" applyFont="1" applyFill="1" applyBorder="1" applyProtection="1"/>
    <xf numFmtId="2" fontId="14" fillId="0" borderId="4" xfId="0" applyNumberFormat="1" applyFont="1" applyFill="1" applyBorder="1" applyProtection="1"/>
    <xf numFmtId="2" fontId="14" fillId="0" borderId="0" xfId="0" applyNumberFormat="1" applyFont="1" applyFill="1" applyBorder="1" applyProtection="1"/>
    <xf numFmtId="0" fontId="0" fillId="0" borderId="0" xfId="0" applyFill="1" applyBorder="1" applyProtection="1">
      <protection locked="0"/>
    </xf>
    <xf numFmtId="2" fontId="19" fillId="0" borderId="4" xfId="0" applyNumberFormat="1" applyFont="1" applyFill="1" applyBorder="1" applyAlignment="1" applyProtection="1">
      <alignment horizontal="right"/>
    </xf>
    <xf numFmtId="2" fontId="19" fillId="0" borderId="0" xfId="0" applyNumberFormat="1" applyFont="1" applyFill="1" applyBorder="1" applyAlignment="1" applyProtection="1">
      <alignment horizontal="right"/>
    </xf>
    <xf numFmtId="0" fontId="4" fillId="0" borderId="0" xfId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39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right"/>
    </xf>
    <xf numFmtId="2" fontId="32" fillId="0" borderId="15" xfId="0" applyNumberFormat="1" applyFont="1" applyBorder="1" applyAlignment="1">
      <alignment horizontal="right"/>
    </xf>
    <xf numFmtId="2" fontId="32" fillId="0" borderId="4" xfId="0" applyNumberFormat="1" applyFont="1" applyBorder="1" applyAlignment="1">
      <alignment horizontal="right"/>
    </xf>
    <xf numFmtId="0" fontId="41" fillId="0" borderId="2" xfId="0" applyFont="1" applyBorder="1"/>
    <xf numFmtId="0" fontId="32" fillId="0" borderId="2" xfId="0" applyFont="1" applyBorder="1"/>
    <xf numFmtId="0" fontId="41" fillId="0" borderId="4" xfId="0" applyFont="1" applyBorder="1"/>
    <xf numFmtId="0" fontId="32" fillId="0" borderId="4" xfId="0" applyFont="1" applyBorder="1"/>
    <xf numFmtId="0" fontId="17" fillId="0" borderId="0" xfId="0" applyFont="1" applyProtection="1"/>
    <xf numFmtId="0" fontId="17" fillId="0" borderId="0" xfId="0" applyFont="1" applyProtection="1">
      <protection locked="0"/>
    </xf>
    <xf numFmtId="165" fontId="0" fillId="0" borderId="0" xfId="0" applyNumberForma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0" fontId="19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4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 vertical="center"/>
    </xf>
    <xf numFmtId="0" fontId="14" fillId="0" borderId="0" xfId="0" applyFont="1" applyFill="1"/>
    <xf numFmtId="0" fontId="14" fillId="0" borderId="4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11" fillId="0" borderId="4" xfId="0" applyFont="1" applyFill="1" applyBorder="1" applyAlignment="1"/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right"/>
    </xf>
    <xf numFmtId="0" fontId="28" fillId="0" borderId="4" xfId="0" applyFont="1" applyFill="1" applyBorder="1"/>
    <xf numFmtId="0" fontId="11" fillId="0" borderId="14" xfId="0" applyFont="1" applyFill="1" applyBorder="1" applyAlignment="1"/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right" vertical="center"/>
    </xf>
    <xf numFmtId="0" fontId="17" fillId="0" borderId="44" xfId="0" applyFont="1" applyFill="1" applyBorder="1" applyAlignment="1">
      <alignment horizontal="right"/>
    </xf>
    <xf numFmtId="0" fontId="17" fillId="0" borderId="4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19" fillId="0" borderId="14" xfId="0" applyFont="1" applyFill="1" applyBorder="1" applyAlignment="1"/>
    <xf numFmtId="0" fontId="23" fillId="0" borderId="4" xfId="0" applyFont="1" applyFill="1" applyBorder="1"/>
    <xf numFmtId="0" fontId="35" fillId="0" borderId="0" xfId="0" applyFont="1" applyFill="1"/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5" fillId="0" borderId="0" xfId="0" applyFont="1" applyFill="1" applyBorder="1"/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7" fillId="0" borderId="18" xfId="0" applyFont="1" applyFill="1" applyBorder="1"/>
    <xf numFmtId="0" fontId="17" fillId="0" borderId="4" xfId="0" applyFont="1" applyFill="1" applyBorder="1"/>
    <xf numFmtId="0" fontId="11" fillId="0" borderId="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4" fillId="7" borderId="14" xfId="0" applyFont="1" applyFill="1" applyBorder="1" applyAlignment="1">
      <alignment horizontal="center"/>
    </xf>
    <xf numFmtId="0" fontId="14" fillId="7" borderId="0" xfId="0" applyFont="1" applyFill="1" applyBorder="1"/>
    <xf numFmtId="0" fontId="14" fillId="7" borderId="0" xfId="0" applyFont="1" applyFill="1"/>
    <xf numFmtId="0" fontId="14" fillId="7" borderId="4" xfId="0" applyFont="1" applyFill="1" applyBorder="1" applyAlignment="1">
      <alignment horizontal="center"/>
    </xf>
    <xf numFmtId="0" fontId="19" fillId="7" borderId="4" xfId="0" applyFont="1" applyFill="1" applyBorder="1"/>
    <xf numFmtId="0" fontId="19" fillId="7" borderId="4" xfId="0" applyFont="1" applyFill="1" applyBorder="1" applyAlignment="1"/>
    <xf numFmtId="0" fontId="19" fillId="7" borderId="4" xfId="0" applyFont="1" applyFill="1" applyBorder="1" applyAlignment="1">
      <alignment horizontal="right" vertical="center"/>
    </xf>
    <xf numFmtId="0" fontId="19" fillId="7" borderId="4" xfId="0" applyFont="1" applyFill="1" applyBorder="1" applyAlignment="1">
      <alignment horizontal="right"/>
    </xf>
    <xf numFmtId="0" fontId="11" fillId="7" borderId="4" xfId="0" applyFont="1" applyFill="1" applyBorder="1"/>
    <xf numFmtId="0" fontId="17" fillId="0" borderId="39" xfId="0" applyFont="1" applyFill="1" applyBorder="1" applyAlignment="1">
      <alignment horizontal="left"/>
    </xf>
    <xf numFmtId="0" fontId="7" fillId="2" borderId="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38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25" fillId="2" borderId="4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  <protection locked="0"/>
    </xf>
    <xf numFmtId="0" fontId="36" fillId="2" borderId="4" xfId="0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Protection="1">
      <protection locked="0"/>
    </xf>
    <xf numFmtId="0" fontId="17" fillId="2" borderId="4" xfId="0" applyFont="1" applyFill="1" applyBorder="1" applyAlignment="1" applyProtection="1">
      <alignment horizontal="center"/>
    </xf>
    <xf numFmtId="0" fontId="42" fillId="3" borderId="0" xfId="0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wrapText="1"/>
      <protection locked="0"/>
    </xf>
    <xf numFmtId="0" fontId="43" fillId="0" borderId="0" xfId="0" applyFont="1" applyProtection="1">
      <protection locked="0"/>
    </xf>
    <xf numFmtId="0" fontId="44" fillId="3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43" fillId="0" borderId="0" xfId="0" applyFont="1" applyFill="1" applyProtection="1">
      <protection locked="0"/>
    </xf>
    <xf numFmtId="0" fontId="43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/>
    <xf numFmtId="4" fontId="43" fillId="0" borderId="0" xfId="0" applyNumberFormat="1" applyFont="1" applyFill="1" applyBorder="1" applyAlignment="1" applyProtection="1">
      <alignment horizontal="center"/>
      <protection locked="0"/>
    </xf>
    <xf numFmtId="164" fontId="43" fillId="0" borderId="0" xfId="0" applyNumberFormat="1" applyFont="1" applyFill="1" applyBorder="1" applyProtection="1">
      <protection locked="0"/>
    </xf>
    <xf numFmtId="0" fontId="43" fillId="3" borderId="0" xfId="0" applyFont="1" applyFill="1" applyProtection="1"/>
    <xf numFmtId="0" fontId="16" fillId="3" borderId="0" xfId="0" applyFont="1" applyFill="1" applyBorder="1" applyAlignment="1" applyProtection="1">
      <alignment horizontal="center" vertical="center"/>
    </xf>
    <xf numFmtId="0" fontId="43" fillId="3" borderId="0" xfId="0" applyFont="1" applyFill="1" applyAlignment="1" applyProtection="1">
      <alignment horizontal="center"/>
      <protection locked="0"/>
    </xf>
    <xf numFmtId="0" fontId="45" fillId="3" borderId="0" xfId="0" applyFont="1" applyFill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 wrapText="1"/>
      <protection locked="0"/>
    </xf>
    <xf numFmtId="0" fontId="43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center"/>
    </xf>
    <xf numFmtId="4" fontId="45" fillId="0" borderId="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Border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3" fillId="0" borderId="0" xfId="0" applyFont="1" applyProtection="1"/>
    <xf numFmtId="0" fontId="43" fillId="0" borderId="0" xfId="0" applyFont="1" applyAlignment="1" applyProtection="1">
      <alignment horizontal="left"/>
    </xf>
    <xf numFmtId="165" fontId="43" fillId="0" borderId="0" xfId="0" applyNumberFormat="1" applyFont="1" applyAlignment="1" applyProtection="1"/>
    <xf numFmtId="0" fontId="0" fillId="0" borderId="0" xfId="0" applyBorder="1" applyProtection="1"/>
    <xf numFmtId="2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16" fontId="0" fillId="0" borderId="4" xfId="0" applyNumberFormat="1" applyFill="1" applyBorder="1" applyAlignment="1">
      <alignment horizontal="center" vertical="center"/>
    </xf>
    <xf numFmtId="0" fontId="43" fillId="0" borderId="0" xfId="0" applyFont="1" applyFill="1" applyProtection="1"/>
    <xf numFmtId="0" fontId="7" fillId="0" borderId="4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/>
    <xf numFmtId="0" fontId="0" fillId="0" borderId="4" xfId="0" applyFont="1" applyFill="1" applyBorder="1" applyAlignment="1">
      <alignment horizontal="left" vertical="center"/>
    </xf>
    <xf numFmtId="0" fontId="43" fillId="8" borderId="0" xfId="0" applyFont="1" applyFill="1" applyProtection="1"/>
    <xf numFmtId="0" fontId="16" fillId="8" borderId="0" xfId="0" applyFont="1" applyFill="1" applyBorder="1" applyAlignment="1" applyProtection="1">
      <alignment horizontal="center" vertical="center"/>
    </xf>
    <xf numFmtId="0" fontId="45" fillId="8" borderId="0" xfId="0" applyFont="1" applyFill="1" applyAlignment="1" applyProtection="1">
      <alignment horizontal="center"/>
      <protection locked="0"/>
    </xf>
    <xf numFmtId="0" fontId="7" fillId="8" borderId="4" xfId="0" applyFont="1" applyFill="1" applyBorder="1" applyAlignment="1" applyProtection="1">
      <alignment horizontal="center"/>
    </xf>
    <xf numFmtId="0" fontId="38" fillId="8" borderId="4" xfId="0" applyFont="1" applyFill="1" applyBorder="1" applyAlignment="1" applyProtection="1">
      <alignment horizontal="center"/>
      <protection locked="0"/>
    </xf>
    <xf numFmtId="0" fontId="7" fillId="8" borderId="4" xfId="0" applyFont="1" applyFill="1" applyBorder="1" applyAlignment="1" applyProtection="1">
      <alignment horizontal="center" wrapText="1"/>
      <protection locked="0"/>
    </xf>
    <xf numFmtId="0" fontId="16" fillId="8" borderId="0" xfId="0" applyFont="1" applyFill="1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 wrapText="1"/>
      <protection locked="0"/>
    </xf>
    <xf numFmtId="0" fontId="3" fillId="0" borderId="0" xfId="1" applyFont="1"/>
    <xf numFmtId="0" fontId="3" fillId="0" borderId="4" xfId="1" applyFont="1" applyBorder="1"/>
    <xf numFmtId="0" fontId="47" fillId="0" borderId="0" xfId="1" applyFont="1"/>
    <xf numFmtId="0" fontId="46" fillId="0" borderId="4" xfId="0" applyFont="1" applyFill="1" applyBorder="1" applyAlignment="1">
      <alignment horizontal="left" vertical="center"/>
    </xf>
    <xf numFmtId="49" fontId="46" fillId="0" borderId="4" xfId="0" applyNumberFormat="1" applyFont="1" applyBorder="1" applyProtection="1"/>
    <xf numFmtId="0" fontId="46" fillId="0" borderId="0" xfId="0" applyFont="1"/>
    <xf numFmtId="4" fontId="4" fillId="0" borderId="0" xfId="1" applyNumberFormat="1"/>
    <xf numFmtId="4" fontId="4" fillId="0" borderId="4" xfId="1" applyNumberFormat="1" applyBorder="1"/>
    <xf numFmtId="4" fontId="0" fillId="0" borderId="0" xfId="0" applyNumberFormat="1"/>
    <xf numFmtId="0" fontId="4" fillId="0" borderId="0" xfId="1" applyFill="1"/>
    <xf numFmtId="0" fontId="0" fillId="0" borderId="4" xfId="0" applyBorder="1"/>
    <xf numFmtId="0" fontId="3" fillId="5" borderId="4" xfId="1" applyFont="1" applyFill="1" applyBorder="1"/>
    <xf numFmtId="0" fontId="4" fillId="5" borderId="4" xfId="1" applyFill="1" applyBorder="1"/>
    <xf numFmtId="4" fontId="34" fillId="0" borderId="4" xfId="1" applyNumberFormat="1" applyFont="1" applyFill="1" applyBorder="1"/>
    <xf numFmtId="0" fontId="11" fillId="0" borderId="0" xfId="0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 applyProtection="1">
      <alignment horizontal="center"/>
      <protection locked="0"/>
    </xf>
    <xf numFmtId="4" fontId="42" fillId="3" borderId="0" xfId="0" applyNumberFormat="1" applyFont="1" applyFill="1" applyBorder="1" applyAlignment="1" applyProtection="1">
      <alignment horizontal="center"/>
      <protection locked="0"/>
    </xf>
    <xf numFmtId="4" fontId="25" fillId="2" borderId="4" xfId="0" applyNumberFormat="1" applyFont="1" applyFill="1" applyBorder="1" applyAlignment="1" applyProtection="1">
      <alignment horizontal="center"/>
      <protection locked="0"/>
    </xf>
    <xf numFmtId="4" fontId="43" fillId="8" borderId="0" xfId="0" applyNumberFormat="1" applyFont="1" applyFill="1" applyAlignment="1" applyProtection="1">
      <alignment horizontal="center"/>
      <protection locked="0"/>
    </xf>
    <xf numFmtId="4" fontId="7" fillId="8" borderId="4" xfId="0" applyNumberFormat="1" applyFont="1" applyFill="1" applyBorder="1" applyAlignment="1" applyProtection="1">
      <alignment horizontal="center"/>
      <protection locked="0"/>
    </xf>
    <xf numFmtId="4" fontId="20" fillId="0" borderId="4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/>
    <xf numFmtId="4" fontId="8" fillId="0" borderId="4" xfId="0" applyNumberFormat="1" applyFont="1" applyBorder="1"/>
    <xf numFmtId="4" fontId="8" fillId="0" borderId="0" xfId="0" applyNumberFormat="1" applyFont="1" applyFill="1" applyBorder="1" applyProtection="1">
      <protection locked="0"/>
    </xf>
    <xf numFmtId="4" fontId="0" fillId="0" borderId="0" xfId="0" applyNumberFormat="1" applyProtection="1"/>
    <xf numFmtId="4" fontId="34" fillId="0" borderId="4" xfId="1" applyNumberFormat="1" applyFont="1" applyBorder="1"/>
    <xf numFmtId="4" fontId="43" fillId="3" borderId="0" xfId="0" applyNumberFormat="1" applyFont="1" applyFill="1" applyAlignment="1" applyProtection="1">
      <alignment horizontal="center"/>
      <protection locked="0"/>
    </xf>
    <xf numFmtId="4" fontId="7" fillId="2" borderId="4" xfId="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4" fontId="14" fillId="0" borderId="4" xfId="0" applyNumberFormat="1" applyFont="1" applyBorder="1" applyProtection="1">
      <protection locked="0"/>
    </xf>
    <xf numFmtId="4" fontId="13" fillId="0" borderId="0" xfId="0" applyNumberFormat="1" applyFont="1" applyFill="1" applyAlignment="1" applyProtection="1">
      <protection locked="0"/>
    </xf>
    <xf numFmtId="4" fontId="0" fillId="0" borderId="4" xfId="0" applyNumberFormat="1" applyBorder="1" applyProtection="1"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4" fontId="20" fillId="0" borderId="4" xfId="0" applyNumberFormat="1" applyFont="1" applyFill="1" applyBorder="1" applyAlignment="1">
      <alignment horizontal="right"/>
    </xf>
    <xf numFmtId="0" fontId="37" fillId="0" borderId="4" xfId="0" applyFont="1" applyBorder="1" applyAlignment="1" applyProtection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4" fontId="34" fillId="5" borderId="4" xfId="1" applyNumberFormat="1" applyFont="1" applyFill="1" applyBorder="1"/>
    <xf numFmtId="4" fontId="20" fillId="5" borderId="4" xfId="0" applyNumberFormat="1" applyFont="1" applyFill="1" applyBorder="1" applyAlignment="1">
      <alignment horizontal="right"/>
    </xf>
    <xf numFmtId="4" fontId="37" fillId="5" borderId="4" xfId="0" applyNumberFormat="1" applyFont="1" applyFill="1" applyBorder="1" applyAlignment="1" applyProtection="1">
      <alignment horizontal="center"/>
      <protection locked="0"/>
    </xf>
    <xf numFmtId="4" fontId="20" fillId="5" borderId="4" xfId="0" applyNumberFormat="1" applyFont="1" applyFill="1" applyBorder="1" applyAlignment="1">
      <alignment horizontal="right" vertical="center"/>
    </xf>
    <xf numFmtId="4" fontId="20" fillId="0" borderId="4" xfId="0" applyNumberFormat="1" applyFont="1" applyBorder="1"/>
    <xf numFmtId="4" fontId="13" fillId="0" borderId="0" xfId="0" applyNumberFormat="1" applyFont="1" applyFill="1" applyBorder="1" applyAlignment="1" applyProtection="1">
      <protection locked="0"/>
    </xf>
    <xf numFmtId="4" fontId="0" fillId="0" borderId="0" xfId="0" applyNumberFormat="1" applyBorder="1" applyProtection="1"/>
    <xf numFmtId="4" fontId="17" fillId="2" borderId="4" xfId="0" applyNumberFormat="1" applyFont="1" applyFill="1" applyBorder="1" applyAlignment="1" applyProtection="1">
      <alignment horizontal="center"/>
    </xf>
    <xf numFmtId="4" fontId="14" fillId="0" borderId="0" xfId="0" applyNumberFormat="1" applyFont="1" applyProtection="1"/>
    <xf numFmtId="0" fontId="12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166" fontId="22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8" fillId="0" borderId="0" xfId="0" applyNumberFormat="1" applyFont="1" applyBorder="1"/>
    <xf numFmtId="4" fontId="14" fillId="0" borderId="0" xfId="0" applyNumberFormat="1" applyFont="1" applyBorder="1" applyProtection="1">
      <protection locked="0"/>
    </xf>
    <xf numFmtId="0" fontId="14" fillId="0" borderId="4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</xf>
    <xf numFmtId="2" fontId="14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</xf>
    <xf numFmtId="49" fontId="19" fillId="0" borderId="4" xfId="0" applyNumberFormat="1" applyFont="1" applyFill="1" applyBorder="1" applyProtection="1"/>
    <xf numFmtId="0" fontId="0" fillId="0" borderId="4" xfId="0" applyFill="1" applyBorder="1" applyAlignment="1" applyProtection="1">
      <protection locked="0"/>
    </xf>
    <xf numFmtId="2" fontId="14" fillId="0" borderId="4" xfId="0" applyNumberFormat="1" applyFont="1" applyFill="1" applyBorder="1" applyAlignment="1" applyProtection="1">
      <alignment horizontal="right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2" fontId="41" fillId="0" borderId="4" xfId="0" applyNumberFormat="1" applyFont="1" applyFill="1" applyBorder="1" applyProtection="1"/>
    <xf numFmtId="49" fontId="14" fillId="0" borderId="0" xfId="0" applyNumberFormat="1" applyFont="1" applyFill="1" applyBorder="1" applyProtection="1"/>
    <xf numFmtId="49" fontId="19" fillId="0" borderId="0" xfId="0" applyNumberFormat="1" applyFont="1" applyFill="1" applyBorder="1" applyProtection="1"/>
    <xf numFmtId="0" fontId="0" fillId="0" borderId="0" xfId="0" applyFill="1" applyAlignment="1" applyProtection="1">
      <protection locked="0"/>
    </xf>
    <xf numFmtId="0" fontId="14" fillId="0" borderId="47" xfId="0" applyFont="1" applyFill="1" applyBorder="1" applyAlignment="1" applyProtection="1">
      <alignment horizontal="center"/>
    </xf>
    <xf numFmtId="0" fontId="20" fillId="0" borderId="47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4" fontId="34" fillId="0" borderId="47" xfId="1" applyNumberFormat="1" applyFont="1" applyFill="1" applyBorder="1"/>
    <xf numFmtId="4" fontId="20" fillId="0" borderId="47" xfId="0" applyNumberFormat="1" applyFont="1" applyFill="1" applyBorder="1" applyAlignment="1">
      <alignment horizontal="right"/>
    </xf>
    <xf numFmtId="4" fontId="37" fillId="0" borderId="47" xfId="0" applyNumberFormat="1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</xf>
    <xf numFmtId="0" fontId="20" fillId="0" borderId="14" xfId="0" applyFont="1" applyFill="1" applyBorder="1" applyAlignment="1">
      <alignment horizontal="left" vertical="center"/>
    </xf>
    <xf numFmtId="4" fontId="34" fillId="0" borderId="14" xfId="1" applyNumberFormat="1" applyFont="1" applyFill="1" applyBorder="1"/>
    <xf numFmtId="0" fontId="14" fillId="5" borderId="48" xfId="0" applyFont="1" applyFill="1" applyBorder="1" applyAlignment="1" applyProtection="1">
      <alignment horizontal="center"/>
    </xf>
    <xf numFmtId="0" fontId="20" fillId="5" borderId="49" xfId="0" applyFont="1" applyFill="1" applyBorder="1" applyAlignment="1">
      <alignment horizontal="left" vertical="center"/>
    </xf>
    <xf numFmtId="0" fontId="11" fillId="5" borderId="49" xfId="0" applyFont="1" applyFill="1" applyBorder="1" applyAlignment="1">
      <alignment horizontal="left" vertical="center"/>
    </xf>
    <xf numFmtId="4" fontId="34" fillId="5" borderId="49" xfId="1" applyNumberFormat="1" applyFont="1" applyFill="1" applyBorder="1"/>
    <xf numFmtId="4" fontId="37" fillId="5" borderId="49" xfId="0" applyNumberFormat="1" applyFont="1" applyFill="1" applyBorder="1" applyAlignment="1" applyProtection="1">
      <alignment horizontal="center"/>
      <protection locked="0"/>
    </xf>
    <xf numFmtId="2" fontId="19" fillId="0" borderId="25" xfId="0" applyNumberFormat="1" applyFont="1" applyFill="1" applyBorder="1" applyAlignment="1" applyProtection="1">
      <alignment horizontal="right"/>
    </xf>
    <xf numFmtId="0" fontId="14" fillId="5" borderId="50" xfId="0" applyFont="1" applyFill="1" applyBorder="1" applyAlignment="1" applyProtection="1">
      <alignment horizontal="center"/>
    </xf>
    <xf numFmtId="2" fontId="19" fillId="0" borderId="27" xfId="0" applyNumberFormat="1" applyFont="1" applyFill="1" applyBorder="1" applyAlignment="1" applyProtection="1">
      <alignment horizontal="right"/>
    </xf>
    <xf numFmtId="2" fontId="14" fillId="0" borderId="27" xfId="0" applyNumberFormat="1" applyFont="1" applyFill="1" applyBorder="1" applyProtection="1"/>
    <xf numFmtId="0" fontId="14" fillId="5" borderId="51" xfId="0" applyFont="1" applyFill="1" applyBorder="1" applyAlignment="1" applyProtection="1">
      <alignment horizontal="center"/>
    </xf>
    <xf numFmtId="0" fontId="20" fillId="5" borderId="52" xfId="0" applyFont="1" applyFill="1" applyBorder="1" applyAlignment="1">
      <alignment horizontal="left" vertical="center"/>
    </xf>
    <xf numFmtId="0" fontId="11" fillId="5" borderId="52" xfId="0" applyFont="1" applyFill="1" applyBorder="1" applyAlignment="1">
      <alignment horizontal="left" vertical="center"/>
    </xf>
    <xf numFmtId="4" fontId="34" fillId="5" borderId="52" xfId="1" applyNumberFormat="1" applyFont="1" applyFill="1" applyBorder="1"/>
    <xf numFmtId="4" fontId="8" fillId="5" borderId="52" xfId="0" applyNumberFormat="1" applyFont="1" applyFill="1" applyBorder="1"/>
    <xf numFmtId="4" fontId="37" fillId="5" borderId="52" xfId="0" applyNumberFormat="1" applyFont="1" applyFill="1" applyBorder="1" applyAlignment="1" applyProtection="1">
      <alignment horizontal="center"/>
      <protection locked="0"/>
    </xf>
    <xf numFmtId="2" fontId="19" fillId="0" borderId="30" xfId="0" applyNumberFormat="1" applyFont="1" applyFill="1" applyBorder="1" applyAlignment="1" applyProtection="1">
      <alignment horizontal="right"/>
    </xf>
    <xf numFmtId="0" fontId="14" fillId="0" borderId="16" xfId="0" applyFont="1" applyFill="1" applyBorder="1" applyAlignment="1" applyProtection="1">
      <alignment horizontal="center"/>
    </xf>
    <xf numFmtId="0" fontId="8" fillId="0" borderId="47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4" fontId="8" fillId="0" borderId="47" xfId="0" applyNumberFormat="1" applyFont="1" applyFill="1" applyBorder="1"/>
    <xf numFmtId="49" fontId="14" fillId="0" borderId="14" xfId="0" applyNumberFormat="1" applyFont="1" applyFill="1" applyBorder="1" applyProtection="1"/>
    <xf numFmtId="2" fontId="14" fillId="0" borderId="14" xfId="0" applyNumberFormat="1" applyFont="1" applyFill="1" applyBorder="1" applyProtection="1"/>
    <xf numFmtId="0" fontId="20" fillId="5" borderId="48" xfId="0" applyFont="1" applyFill="1" applyBorder="1" applyAlignment="1" applyProtection="1"/>
    <xf numFmtId="0" fontId="11" fillId="5" borderId="49" xfId="0" applyFont="1" applyFill="1" applyBorder="1" applyAlignment="1" applyProtection="1"/>
    <xf numFmtId="0" fontId="20" fillId="5" borderId="50" xfId="0" applyFont="1" applyFill="1" applyBorder="1" applyAlignment="1">
      <alignment horizontal="left" vertical="center"/>
    </xf>
    <xf numFmtId="2" fontId="14" fillId="0" borderId="27" xfId="0" applyNumberFormat="1" applyFont="1" applyFill="1" applyBorder="1" applyAlignment="1" applyProtection="1">
      <alignment horizontal="right"/>
    </xf>
    <xf numFmtId="0" fontId="20" fillId="5" borderId="51" xfId="0" applyFont="1" applyFill="1" applyBorder="1" applyAlignment="1">
      <alignment horizontal="left" vertical="center"/>
    </xf>
    <xf numFmtId="2" fontId="14" fillId="0" borderId="30" xfId="0" applyNumberFormat="1" applyFont="1" applyFill="1" applyBorder="1" applyAlignment="1" applyProtection="1">
      <alignment horizontal="right"/>
    </xf>
    <xf numFmtId="49" fontId="14" fillId="0" borderId="4" xfId="0" applyNumberFormat="1" applyFont="1" applyBorder="1"/>
    <xf numFmtId="49" fontId="14" fillId="0" borderId="4" xfId="0" applyNumberFormat="1" applyFont="1" applyBorder="1" applyAlignment="1">
      <alignment horizontal="center"/>
    </xf>
    <xf numFmtId="2" fontId="26" fillId="0" borderId="4" xfId="0" applyNumberFormat="1" applyFont="1" applyBorder="1" applyAlignment="1">
      <alignment horizontal="right"/>
    </xf>
    <xf numFmtId="0" fontId="17" fillId="0" borderId="0" xfId="0" applyFont="1" applyFill="1" applyBorder="1" applyAlignment="1" applyProtection="1">
      <alignment horizontal="left" wrapText="1"/>
    </xf>
    <xf numFmtId="165" fontId="0" fillId="0" borderId="0" xfId="0" applyNumberFormat="1" applyBorder="1" applyAlignment="1" applyProtection="1"/>
    <xf numFmtId="0" fontId="1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4" fontId="3" fillId="0" borderId="4" xfId="1" applyNumberFormat="1" applyFont="1" applyBorder="1"/>
    <xf numFmtId="0" fontId="2" fillId="0" borderId="4" xfId="1" applyFont="1" applyBorder="1"/>
    <xf numFmtId="4" fontId="0" fillId="0" borderId="4" xfId="0" applyNumberFormat="1" applyFont="1" applyBorder="1" applyProtection="1">
      <protection locked="0"/>
    </xf>
    <xf numFmtId="0" fontId="20" fillId="0" borderId="4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protection locked="0"/>
    </xf>
    <xf numFmtId="4" fontId="11" fillId="0" borderId="4" xfId="0" applyNumberFormat="1" applyFont="1" applyFill="1" applyBorder="1" applyAlignment="1" applyProtection="1">
      <alignment horizontal="center"/>
      <protection locked="0"/>
    </xf>
    <xf numFmtId="4" fontId="11" fillId="0" borderId="4" xfId="0" applyNumberFormat="1" applyFont="1" applyFill="1" applyBorder="1" applyAlignment="1" applyProtection="1">
      <protection locked="0"/>
    </xf>
    <xf numFmtId="4" fontId="35" fillId="0" borderId="4" xfId="0" applyNumberFormat="1" applyFont="1" applyFill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4" fontId="36" fillId="0" borderId="0" xfId="0" applyNumberFormat="1" applyFont="1" applyFill="1" applyBorder="1" applyAlignment="1" applyProtection="1">
      <alignment horizontal="center"/>
      <protection locked="0"/>
    </xf>
    <xf numFmtId="4" fontId="44" fillId="3" borderId="0" xfId="0" applyNumberFormat="1" applyFont="1" applyFill="1" applyBorder="1" applyAlignment="1" applyProtection="1">
      <alignment horizontal="center"/>
      <protection locked="0"/>
    </xf>
    <xf numFmtId="4" fontId="36" fillId="2" borderId="4" xfId="0" applyNumberFormat="1" applyFont="1" applyFill="1" applyBorder="1" applyAlignment="1" applyProtection="1">
      <alignment horizontal="center"/>
      <protection locked="0"/>
    </xf>
    <xf numFmtId="4" fontId="45" fillId="8" borderId="0" xfId="0" applyNumberFormat="1" applyFont="1" applyFill="1" applyAlignment="1" applyProtection="1">
      <alignment horizontal="center"/>
      <protection locked="0"/>
    </xf>
    <xf numFmtId="4" fontId="38" fillId="8" borderId="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 applyBorder="1" applyProtection="1">
      <protection locked="0"/>
    </xf>
    <xf numFmtId="4" fontId="45" fillId="3" borderId="0" xfId="0" applyNumberFormat="1" applyFont="1" applyFill="1" applyAlignment="1" applyProtection="1">
      <alignment horizontal="center"/>
      <protection locked="0"/>
    </xf>
    <xf numFmtId="4" fontId="38" fillId="2" borderId="4" xfId="0" applyNumberFormat="1" applyFont="1" applyFill="1" applyBorder="1" applyAlignment="1" applyProtection="1">
      <alignment horizontal="center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center" vertical="center"/>
    </xf>
    <xf numFmtId="4" fontId="7" fillId="2" borderId="4" xfId="0" applyNumberFormat="1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4" fontId="37" fillId="0" borderId="4" xfId="0" applyNumberFormat="1" applyFont="1" applyFill="1" applyBorder="1" applyAlignment="1" applyProtection="1">
      <alignment horizontal="center" vertical="center"/>
      <protection locked="0"/>
    </xf>
    <xf numFmtId="4" fontId="37" fillId="6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4" fontId="0" fillId="0" borderId="4" xfId="0" applyNumberFormat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" fontId="0" fillId="0" borderId="4" xfId="0" applyNumberFormat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2" fillId="0" borderId="0" xfId="1" applyFont="1"/>
    <xf numFmtId="0" fontId="34" fillId="0" borderId="4" xfId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0" borderId="4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0" fontId="38" fillId="6" borderId="26" xfId="0" applyFont="1" applyFill="1" applyBorder="1" applyAlignment="1" applyProtection="1">
      <alignment wrapText="1"/>
    </xf>
    <xf numFmtId="0" fontId="38" fillId="6" borderId="0" xfId="0" applyFont="1" applyFill="1" applyBorder="1" applyAlignment="1" applyProtection="1">
      <alignment wrapText="1"/>
    </xf>
    <xf numFmtId="0" fontId="38" fillId="6" borderId="27" xfId="0" applyFont="1" applyFill="1" applyBorder="1" applyAlignment="1" applyProtection="1">
      <alignment wrapText="1"/>
    </xf>
    <xf numFmtId="0" fontId="38" fillId="6" borderId="28" xfId="0" applyFont="1" applyFill="1" applyBorder="1" applyAlignment="1" applyProtection="1">
      <alignment wrapText="1"/>
    </xf>
    <xf numFmtId="0" fontId="38" fillId="6" borderId="29" xfId="0" applyFont="1" applyFill="1" applyBorder="1" applyAlignment="1" applyProtection="1">
      <alignment wrapText="1"/>
    </xf>
    <xf numFmtId="0" fontId="38" fillId="6" borderId="30" xfId="0" applyFont="1" applyFill="1" applyBorder="1" applyAlignment="1" applyProtection="1">
      <alignment wrapText="1"/>
    </xf>
    <xf numFmtId="0" fontId="14" fillId="0" borderId="29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0" fillId="4" borderId="43" xfId="0" applyFont="1" applyFill="1" applyBorder="1" applyAlignment="1" applyProtection="1">
      <alignment horizontal="center" vertical="center"/>
      <protection locked="0"/>
    </xf>
    <xf numFmtId="0" fontId="30" fillId="4" borderId="44" xfId="0" applyFont="1" applyFill="1" applyBorder="1" applyAlignment="1" applyProtection="1">
      <alignment horizontal="center" vertical="center"/>
      <protection locked="0"/>
    </xf>
    <xf numFmtId="0" fontId="30" fillId="4" borderId="45" xfId="0" applyFont="1" applyFill="1" applyBorder="1" applyAlignment="1" applyProtection="1">
      <alignment horizontal="center" vertical="center"/>
      <protection locked="0"/>
    </xf>
    <xf numFmtId="0" fontId="30" fillId="4" borderId="36" xfId="0" applyFont="1" applyFill="1" applyBorder="1" applyAlignment="1" applyProtection="1">
      <alignment horizontal="center" vertical="center"/>
    </xf>
    <xf numFmtId="0" fontId="30" fillId="4" borderId="37" xfId="0" applyFont="1" applyFill="1" applyBorder="1" applyAlignment="1" applyProtection="1">
      <alignment horizontal="center" vertical="center"/>
    </xf>
    <xf numFmtId="0" fontId="30" fillId="4" borderId="38" xfId="0" applyFont="1" applyFill="1" applyBorder="1" applyAlignment="1" applyProtection="1">
      <alignment horizontal="center" vertical="center"/>
    </xf>
    <xf numFmtId="0" fontId="33" fillId="4" borderId="32" xfId="0" applyFont="1" applyFill="1" applyBorder="1" applyAlignment="1" applyProtection="1">
      <alignment horizontal="center" vertical="center"/>
      <protection locked="0"/>
    </xf>
    <xf numFmtId="0" fontId="33" fillId="4" borderId="33" xfId="0" applyFont="1" applyFill="1" applyBorder="1" applyAlignment="1" applyProtection="1">
      <alignment horizontal="center" vertical="center"/>
      <protection locked="0"/>
    </xf>
    <xf numFmtId="0" fontId="33" fillId="4" borderId="34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16" fillId="3" borderId="46" xfId="0" applyFont="1" applyFill="1" applyBorder="1" applyAlignment="1" applyProtection="1">
      <alignment horizontal="center" vertical="center"/>
      <protection locked="0"/>
    </xf>
    <xf numFmtId="0" fontId="48" fillId="6" borderId="0" xfId="0" applyFont="1" applyFill="1" applyBorder="1" applyAlignment="1" applyProtection="1">
      <alignment horizontal="center" vertical="center" wrapText="1"/>
    </xf>
    <xf numFmtId="0" fontId="48" fillId="6" borderId="29" xfId="0" applyFont="1" applyFill="1" applyBorder="1" applyAlignment="1" applyProtection="1">
      <alignment horizontal="center" vertical="center" wrapText="1"/>
    </xf>
    <xf numFmtId="0" fontId="33" fillId="4" borderId="43" xfId="0" applyFont="1" applyFill="1" applyBorder="1" applyAlignment="1" applyProtection="1">
      <alignment horizontal="center" vertical="center"/>
      <protection locked="0"/>
    </xf>
    <xf numFmtId="0" fontId="33" fillId="4" borderId="44" xfId="0" applyFont="1" applyFill="1" applyBorder="1" applyAlignment="1" applyProtection="1">
      <alignment horizontal="center" vertical="center"/>
      <protection locked="0"/>
    </xf>
    <xf numFmtId="0" fontId="33" fillId="4" borderId="45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wrapText="1"/>
    </xf>
    <xf numFmtId="0" fontId="30" fillId="4" borderId="36" xfId="0" applyFont="1" applyFill="1" applyBorder="1" applyAlignment="1" applyProtection="1">
      <alignment horizontal="center"/>
    </xf>
    <xf numFmtId="0" fontId="30" fillId="4" borderId="37" xfId="0" applyFont="1" applyFill="1" applyBorder="1" applyAlignment="1" applyProtection="1">
      <alignment horizontal="center"/>
    </xf>
    <xf numFmtId="0" fontId="30" fillId="4" borderId="38" xfId="0" applyFont="1" applyFill="1" applyBorder="1" applyAlignment="1" applyProtection="1">
      <alignment horizontal="center"/>
    </xf>
    <xf numFmtId="0" fontId="30" fillId="4" borderId="36" xfId="0" applyFont="1" applyFill="1" applyBorder="1" applyAlignment="1" applyProtection="1">
      <alignment horizontal="center" vertical="center"/>
      <protection locked="0"/>
    </xf>
    <xf numFmtId="0" fontId="30" fillId="4" borderId="37" xfId="0" applyFont="1" applyFill="1" applyBorder="1" applyAlignment="1" applyProtection="1">
      <alignment horizontal="center" vertical="center"/>
      <protection locked="0"/>
    </xf>
    <xf numFmtId="0" fontId="30" fillId="4" borderId="38" xfId="0" applyFont="1" applyFill="1" applyBorder="1" applyAlignment="1" applyProtection="1">
      <alignment horizontal="center" vertical="center"/>
      <protection locked="0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3" fillId="0" borderId="4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left" vertical="center"/>
    </xf>
    <xf numFmtId="4" fontId="34" fillId="0" borderId="0" xfId="1" applyNumberFormat="1" applyFont="1" applyFill="1" applyBorder="1"/>
    <xf numFmtId="4" fontId="23" fillId="0" borderId="4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/>
    <xf numFmtId="4" fontId="37" fillId="6" borderId="0" xfId="0" applyNumberFormat="1" applyFont="1" applyFill="1" applyBorder="1" applyAlignment="1" applyProtection="1">
      <alignment horizontal="center"/>
      <protection locked="0"/>
    </xf>
    <xf numFmtId="4" fontId="36" fillId="0" borderId="4" xfId="0" applyNumberFormat="1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</xf>
    <xf numFmtId="0" fontId="8" fillId="5" borderId="4" xfId="0" applyFont="1" applyFill="1" applyBorder="1" applyProtection="1">
      <protection locked="0"/>
    </xf>
    <xf numFmtId="164" fontId="8" fillId="5" borderId="4" xfId="0" applyNumberFormat="1" applyFont="1" applyFill="1" applyBorder="1" applyProtection="1">
      <protection locked="0"/>
    </xf>
    <xf numFmtId="0" fontId="14" fillId="5" borderId="0" xfId="0" applyFont="1" applyFill="1" applyBorder="1"/>
    <xf numFmtId="0" fontId="14" fillId="5" borderId="0" xfId="0" applyFont="1" applyFill="1"/>
    <xf numFmtId="0" fontId="1" fillId="0" borderId="0" xfId="1" applyFont="1"/>
    <xf numFmtId="0" fontId="1" fillId="0" borderId="4" xfId="1" applyFont="1" applyBorder="1"/>
    <xf numFmtId="0" fontId="49" fillId="5" borderId="0" xfId="1" applyFont="1" applyFill="1"/>
    <xf numFmtId="4" fontId="49" fillId="5" borderId="0" xfId="1" applyNumberFormat="1" applyFont="1" applyFill="1"/>
    <xf numFmtId="0" fontId="49" fillId="5" borderId="0" xfId="1" applyFont="1" applyFill="1" applyAlignment="1">
      <alignment horizontal="center"/>
    </xf>
    <xf numFmtId="0" fontId="1" fillId="0" borderId="4" xfId="1" applyFont="1" applyFill="1" applyBorder="1"/>
    <xf numFmtId="4" fontId="8" fillId="0" borderId="4" xfId="0" applyNumberFormat="1" applyFont="1" applyBorder="1" applyAlignment="1" applyProtection="1"/>
    <xf numFmtId="4" fontId="8" fillId="0" borderId="4" xfId="0" applyNumberFormat="1" applyFont="1" applyBorder="1" applyProtection="1">
      <protection locked="0"/>
    </xf>
    <xf numFmtId="0" fontId="38" fillId="6" borderId="23" xfId="0" applyFont="1" applyFill="1" applyBorder="1" applyAlignment="1" applyProtection="1">
      <alignment wrapText="1"/>
    </xf>
    <xf numFmtId="0" fontId="48" fillId="6" borderId="24" xfId="0" applyFont="1" applyFill="1" applyBorder="1" applyAlignment="1" applyProtection="1">
      <alignment horizontal="center" vertical="center" wrapText="1"/>
    </xf>
    <xf numFmtId="0" fontId="38" fillId="6" borderId="24" xfId="0" applyFont="1" applyFill="1" applyBorder="1" applyAlignment="1" applyProtection="1">
      <alignment wrapText="1"/>
    </xf>
    <xf numFmtId="0" fontId="38" fillId="6" borderId="25" xfId="0" applyFont="1" applyFill="1" applyBorder="1" applyAlignment="1" applyProtection="1">
      <alignment wrapText="1"/>
    </xf>
    <xf numFmtId="0" fontId="17" fillId="0" borderId="26" xfId="0" applyFont="1" applyFill="1" applyBorder="1" applyAlignment="1" applyProtection="1">
      <alignment wrapText="1"/>
    </xf>
    <xf numFmtId="0" fontId="17" fillId="0" borderId="27" xfId="0" applyFont="1" applyFill="1" applyBorder="1" applyAlignment="1" applyProtection="1">
      <alignment wrapText="1"/>
    </xf>
    <xf numFmtId="0" fontId="17" fillId="0" borderId="28" xfId="0" applyFont="1" applyFill="1" applyBorder="1" applyAlignment="1" applyProtection="1">
      <alignment wrapText="1"/>
    </xf>
    <xf numFmtId="0" fontId="17" fillId="0" borderId="30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51" fillId="0" borderId="0" xfId="0" applyFont="1" applyFill="1"/>
    <xf numFmtId="165" fontId="51" fillId="0" borderId="0" xfId="0" applyNumberFormat="1" applyFont="1" applyFill="1" applyAlignment="1">
      <alignment horizontal="center"/>
    </xf>
    <xf numFmtId="0" fontId="35" fillId="0" borderId="0" xfId="0" applyFont="1" applyFill="1" applyAlignment="1"/>
    <xf numFmtId="0" fontId="48" fillId="0" borderId="26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wrapText="1"/>
    </xf>
    <xf numFmtId="0" fontId="48" fillId="0" borderId="24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horizontal="center" wrapText="1"/>
    </xf>
    <xf numFmtId="0" fontId="48" fillId="0" borderId="27" xfId="0" applyFont="1" applyFill="1" applyBorder="1" applyAlignment="1">
      <alignment horizontal="center" wrapText="1"/>
    </xf>
    <xf numFmtId="0" fontId="48" fillId="0" borderId="28" xfId="0" applyFont="1" applyFill="1" applyBorder="1" applyAlignment="1">
      <alignment horizontal="center" wrapText="1"/>
    </xf>
    <xf numFmtId="0" fontId="48" fillId="0" borderId="29" xfId="0" applyFont="1" applyFill="1" applyBorder="1" applyAlignment="1">
      <alignment horizontal="center" wrapText="1"/>
    </xf>
    <xf numFmtId="0" fontId="48" fillId="0" borderId="30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2" fontId="34" fillId="0" borderId="4" xfId="1" applyNumberFormat="1" applyFont="1" applyBorder="1" applyAlignment="1"/>
    <xf numFmtId="2" fontId="20" fillId="0" borderId="4" xfId="0" applyNumberFormat="1" applyFont="1" applyBorder="1" applyAlignment="1"/>
    <xf numFmtId="2" fontId="8" fillId="0" borderId="4" xfId="0" applyNumberFormat="1" applyFont="1" applyBorder="1" applyAlignment="1"/>
    <xf numFmtId="2" fontId="8" fillId="0" borderId="4" xfId="0" applyNumberFormat="1" applyFont="1" applyFill="1" applyBorder="1" applyAlignment="1" applyProtection="1">
      <protection locked="0"/>
    </xf>
    <xf numFmtId="4" fontId="34" fillId="0" borderId="0" xfId="1" applyNumberFormat="1" applyFont="1" applyBorder="1"/>
    <xf numFmtId="4" fontId="20" fillId="0" borderId="0" xfId="0" applyNumberFormat="1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5" fontId="17" fillId="0" borderId="0" xfId="0" applyNumberFormat="1" applyFont="1" applyFill="1" applyBorder="1" applyAlignment="1"/>
    <xf numFmtId="4" fontId="0" fillId="0" borderId="4" xfId="0" applyNumberFormat="1" applyFill="1" applyBorder="1" applyProtection="1">
      <protection locked="0"/>
    </xf>
    <xf numFmtId="4" fontId="0" fillId="0" borderId="4" xfId="0" applyNumberFormat="1" applyFont="1" applyFill="1" applyBorder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0" fontId="14" fillId="0" borderId="0" xfId="0" applyFont="1" applyFill="1" applyAlignment="1"/>
    <xf numFmtId="0" fontId="17" fillId="0" borderId="0" xfId="0" applyFont="1" applyFill="1" applyAlignment="1">
      <alignment horizontal="center"/>
    </xf>
    <xf numFmtId="165" fontId="17" fillId="0" borderId="0" xfId="0" applyNumberFormat="1" applyFont="1" applyFill="1" applyAlignment="1"/>
    <xf numFmtId="165" fontId="0" fillId="0" borderId="0" xfId="0" applyNumberFormat="1" applyFill="1" applyAlignment="1"/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34" fillId="0" borderId="0" xfId="1" applyFont="1" applyBorder="1"/>
    <xf numFmtId="0" fontId="30" fillId="0" borderId="0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/>
    </xf>
    <xf numFmtId="0" fontId="11" fillId="5" borderId="4" xfId="0" applyFont="1" applyFill="1" applyBorder="1"/>
    <xf numFmtId="0" fontId="19" fillId="5" borderId="4" xfId="0" applyFont="1" applyFill="1" applyBorder="1"/>
    <xf numFmtId="0" fontId="19" fillId="5" borderId="4" xfId="0" applyFont="1" applyFill="1" applyBorder="1" applyAlignment="1">
      <alignment horizontal="right" vertical="center"/>
    </xf>
    <xf numFmtId="0" fontId="19" fillId="5" borderId="4" xfId="0" applyFont="1" applyFill="1" applyBorder="1" applyAlignment="1">
      <alignment horizontal="right"/>
    </xf>
    <xf numFmtId="0" fontId="14" fillId="5" borderId="14" xfId="0" applyFont="1" applyFill="1" applyBorder="1" applyAlignment="1">
      <alignment horizontal="center"/>
    </xf>
    <xf numFmtId="0" fontId="19" fillId="5" borderId="4" xfId="0" applyFont="1" applyFill="1" applyBorder="1" applyAlignment="1"/>
    <xf numFmtId="0" fontId="19" fillId="5" borderId="4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center" vertical="center"/>
    </xf>
    <xf numFmtId="2" fontId="34" fillId="0" borderId="0" xfId="1" applyNumberFormat="1" applyFont="1" applyBorder="1" applyAlignment="1"/>
    <xf numFmtId="2" fontId="20" fillId="0" borderId="0" xfId="0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16</xdr:row>
      <xdr:rowOff>24848</xdr:rowOff>
    </xdr:from>
    <xdr:ext cx="184731" cy="272341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1C917835-8955-43D3-AE03-7E368CCDA50B}"/>
            </a:ext>
          </a:extLst>
        </xdr:cNvPr>
        <xdr:cNvSpPr txBox="1"/>
      </xdr:nvSpPr>
      <xdr:spPr>
        <a:xfrm>
          <a:off x="8134350" y="7073348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twoCellAnchor editAs="oneCell">
    <xdr:from>
      <xdr:col>4</xdr:col>
      <xdr:colOff>272415</xdr:colOff>
      <xdr:row>0</xdr:row>
      <xdr:rowOff>92392</xdr:rowOff>
    </xdr:from>
    <xdr:to>
      <xdr:col>5</xdr:col>
      <xdr:colOff>563881</xdr:colOff>
      <xdr:row>4</xdr:row>
      <xdr:rowOff>92392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3060FFA9-7679-46B1-9F3F-D7DBE2510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115" y="92392"/>
          <a:ext cx="85344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47624</xdr:colOff>
      <xdr:row>0</xdr:row>
      <xdr:rowOff>71443</xdr:rowOff>
    </xdr:from>
    <xdr:to>
      <xdr:col>1</xdr:col>
      <xdr:colOff>5714</xdr:colOff>
      <xdr:row>4</xdr:row>
      <xdr:rowOff>71443</xdr:rowOff>
    </xdr:to>
    <xdr:pic>
      <xdr:nvPicPr>
        <xdr:cNvPr id="4" name="Resim 2">
          <a:extLst>
            <a:ext uri="{FF2B5EF4-FFF2-40B4-BE49-F238E27FC236}">
              <a16:creationId xmlns:a16="http://schemas.microsoft.com/office/drawing/2014/main" xmlns="" id="{3060FFA9-7679-46B1-9F3F-D7DBE2510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71443"/>
          <a:ext cx="85344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0</xdr:row>
      <xdr:rowOff>45720</xdr:rowOff>
    </xdr:from>
    <xdr:to>
      <xdr:col>5</xdr:col>
      <xdr:colOff>365760</xdr:colOff>
      <xdr:row>3</xdr:row>
      <xdr:rowOff>55245</xdr:rowOff>
    </xdr:to>
    <xdr:pic>
      <xdr:nvPicPr>
        <xdr:cNvPr id="5098" name="Resim 2">
          <a:extLst>
            <a:ext uri="{FF2B5EF4-FFF2-40B4-BE49-F238E27FC236}">
              <a16:creationId xmlns:a16="http://schemas.microsoft.com/office/drawing/2014/main" xmlns="" id="{9B5B563B-6808-4755-9DC1-8FEFD8FAA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45720"/>
          <a:ext cx="60198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</xdr:colOff>
      <xdr:row>0</xdr:row>
      <xdr:rowOff>60960</xdr:rowOff>
    </xdr:from>
    <xdr:to>
      <xdr:col>1</xdr:col>
      <xdr:colOff>282575</xdr:colOff>
      <xdr:row>3</xdr:row>
      <xdr:rowOff>53340</xdr:rowOff>
    </xdr:to>
    <xdr:pic>
      <xdr:nvPicPr>
        <xdr:cNvPr id="5099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60960"/>
          <a:ext cx="5943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181551</xdr:colOff>
      <xdr:row>0</xdr:row>
      <xdr:rowOff>33130</xdr:rowOff>
    </xdr:from>
    <xdr:ext cx="6815596" cy="756084"/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xmlns="" id="{6CAC9F58-6E7F-4B98-BA78-A441D7F6953B}"/>
            </a:ext>
          </a:extLst>
        </xdr:cNvPr>
        <xdr:cNvSpPr txBox="1"/>
      </xdr:nvSpPr>
      <xdr:spPr>
        <a:xfrm>
          <a:off x="902730" y="33130"/>
          <a:ext cx="6815596" cy="75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400" b="1">
              <a:solidFill>
                <a:srgbClr val="FF0000"/>
              </a:solidFill>
            </a:rPr>
            <a:t>T.S.S.F. KABLOLU WAKEBOARD</a:t>
          </a:r>
          <a:r>
            <a:rPr lang="tr-TR" sz="1400" b="1" baseline="0">
              <a:solidFill>
                <a:srgbClr val="FF0000"/>
              </a:solidFill>
            </a:rPr>
            <a:t> GENÇLER BİREYSEL VE BÜYÜKLER  KULÜPLER ARASI TÜRKİYE ŞAMPİYONASI </a:t>
          </a:r>
        </a:p>
        <a:p>
          <a:pPr algn="ctr"/>
          <a:r>
            <a:rPr lang="tr-TR" sz="1400" b="1" baseline="0">
              <a:solidFill>
                <a:srgbClr val="FF0000"/>
              </a:solidFill>
            </a:rPr>
            <a:t>BURSA 30 AĞUSTOS 01 EYLÜL 2019</a:t>
          </a:r>
        </a:p>
      </xdr:txBody>
    </xdr:sp>
    <xdr:clientData/>
  </xdr:oneCellAnchor>
  <xdr:oneCellAnchor>
    <xdr:from>
      <xdr:col>6</xdr:col>
      <xdr:colOff>707564</xdr:colOff>
      <xdr:row>0</xdr:row>
      <xdr:rowOff>0</xdr:rowOff>
    </xdr:from>
    <xdr:ext cx="6815596" cy="756084"/>
    <xdr:sp macro="" textlink="">
      <xdr:nvSpPr>
        <xdr:cNvPr id="17" name="Metin kutusu 16">
          <a:extLst>
            <a:ext uri="{FF2B5EF4-FFF2-40B4-BE49-F238E27FC236}">
              <a16:creationId xmlns:a16="http://schemas.microsoft.com/office/drawing/2014/main" xmlns="" id="{6CAC9F58-6E7F-4B98-BA78-A441D7F6953B}"/>
            </a:ext>
          </a:extLst>
        </xdr:cNvPr>
        <xdr:cNvSpPr txBox="1"/>
      </xdr:nvSpPr>
      <xdr:spPr>
        <a:xfrm>
          <a:off x="9361707" y="0"/>
          <a:ext cx="6815596" cy="75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400" b="1">
              <a:solidFill>
                <a:srgbClr val="FF0000"/>
              </a:solidFill>
            </a:rPr>
            <a:t>T.S.S.F. KABLOLU WAKEBOARD</a:t>
          </a:r>
          <a:r>
            <a:rPr lang="tr-TR" sz="1400" b="1" baseline="0">
              <a:solidFill>
                <a:srgbClr val="FF0000"/>
              </a:solidFill>
            </a:rPr>
            <a:t> GENÇLER BİREYSEL VE BÜYÜKLER  KULÜPLER ARASI TÜRKİYE ŞAMPİYONASI </a:t>
          </a:r>
        </a:p>
        <a:p>
          <a:pPr algn="ctr"/>
          <a:r>
            <a:rPr lang="tr-TR" sz="1400" b="1" baseline="0">
              <a:solidFill>
                <a:srgbClr val="FF0000"/>
              </a:solidFill>
            </a:rPr>
            <a:t>BURSA 30 AĞUSTOS 01 EYLÜL 2019</a:t>
          </a:r>
        </a:p>
      </xdr:txBody>
    </xdr:sp>
    <xdr:clientData/>
  </xdr:oneCellAnchor>
  <xdr:twoCellAnchor editAs="oneCell">
    <xdr:from>
      <xdr:col>6</xdr:col>
      <xdr:colOff>204105</xdr:colOff>
      <xdr:row>0</xdr:row>
      <xdr:rowOff>54428</xdr:rowOff>
    </xdr:from>
    <xdr:to>
      <xdr:col>7</xdr:col>
      <xdr:colOff>271809</xdr:colOff>
      <xdr:row>3</xdr:row>
      <xdr:rowOff>65858</xdr:rowOff>
    </xdr:to>
    <xdr:pic>
      <xdr:nvPicPr>
        <xdr:cNvPr id="19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8" y="54428"/>
          <a:ext cx="582507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342899</xdr:colOff>
      <xdr:row>0</xdr:row>
      <xdr:rowOff>99483</xdr:rowOff>
    </xdr:from>
    <xdr:to>
      <xdr:col>17</xdr:col>
      <xdr:colOff>311573</xdr:colOff>
      <xdr:row>3</xdr:row>
      <xdr:rowOff>110913</xdr:rowOff>
    </xdr:to>
    <xdr:pic>
      <xdr:nvPicPr>
        <xdr:cNvPr id="21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03149" y="99483"/>
          <a:ext cx="571924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342898</xdr:colOff>
      <xdr:row>0</xdr:row>
      <xdr:rowOff>57149</xdr:rowOff>
    </xdr:from>
    <xdr:to>
      <xdr:col>11</xdr:col>
      <xdr:colOff>313084</xdr:colOff>
      <xdr:row>3</xdr:row>
      <xdr:rowOff>68579</xdr:rowOff>
    </xdr:to>
    <xdr:pic>
      <xdr:nvPicPr>
        <xdr:cNvPr id="26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0148" y="57149"/>
          <a:ext cx="582507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263976</xdr:colOff>
      <xdr:row>0</xdr:row>
      <xdr:rowOff>87085</xdr:rowOff>
    </xdr:from>
    <xdr:to>
      <xdr:col>13</xdr:col>
      <xdr:colOff>331680</xdr:colOff>
      <xdr:row>3</xdr:row>
      <xdr:rowOff>98515</xdr:rowOff>
    </xdr:to>
    <xdr:pic>
      <xdr:nvPicPr>
        <xdr:cNvPr id="27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9155" y="87085"/>
          <a:ext cx="582507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435429</xdr:colOff>
      <xdr:row>0</xdr:row>
      <xdr:rowOff>0</xdr:rowOff>
    </xdr:from>
    <xdr:ext cx="6815596" cy="756084"/>
    <xdr:sp macro="" textlink="">
      <xdr:nvSpPr>
        <xdr:cNvPr id="28" name="Metin kutusu 27">
          <a:extLst>
            <a:ext uri="{FF2B5EF4-FFF2-40B4-BE49-F238E27FC236}">
              <a16:creationId xmlns:a16="http://schemas.microsoft.com/office/drawing/2014/main" xmlns="" id="{6CAC9F58-6E7F-4B98-BA78-A441D7F6953B}"/>
            </a:ext>
          </a:extLst>
        </xdr:cNvPr>
        <xdr:cNvSpPr txBox="1"/>
      </xdr:nvSpPr>
      <xdr:spPr>
        <a:xfrm>
          <a:off x="18009054" y="0"/>
          <a:ext cx="6815596" cy="75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400" b="1">
              <a:solidFill>
                <a:srgbClr val="FF0000"/>
              </a:solidFill>
            </a:rPr>
            <a:t>T.S.S.F. KABLOLU WAKEBOARD</a:t>
          </a:r>
          <a:r>
            <a:rPr lang="tr-TR" sz="1400" b="1" baseline="0">
              <a:solidFill>
                <a:srgbClr val="FF0000"/>
              </a:solidFill>
            </a:rPr>
            <a:t> GENÇLER BİREYSEL VE BÜYÜKLER  KULÜPLER ARASI TÜRKİYE ŞAMPİYONASI </a:t>
          </a:r>
        </a:p>
        <a:p>
          <a:pPr algn="ctr"/>
          <a:r>
            <a:rPr lang="tr-TR" sz="1400" b="1" baseline="0">
              <a:solidFill>
                <a:srgbClr val="FF0000"/>
              </a:solidFill>
            </a:rPr>
            <a:t>BURSA 30 AĞUSTOS 01 EYLÜL 2019</a:t>
          </a:r>
        </a:p>
      </xdr:txBody>
    </xdr:sp>
    <xdr:clientData/>
  </xdr:oneCellAnchor>
  <xdr:oneCellAnchor>
    <xdr:from>
      <xdr:col>22</xdr:col>
      <xdr:colOff>342899</xdr:colOff>
      <xdr:row>0</xdr:row>
      <xdr:rowOff>99483</xdr:rowOff>
    </xdr:from>
    <xdr:ext cx="571924" cy="582930"/>
    <xdr:pic>
      <xdr:nvPicPr>
        <xdr:cNvPr id="29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03149" y="99483"/>
          <a:ext cx="571924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263976</xdr:colOff>
      <xdr:row>0</xdr:row>
      <xdr:rowOff>87085</xdr:rowOff>
    </xdr:from>
    <xdr:ext cx="575704" cy="582930"/>
    <xdr:pic>
      <xdr:nvPicPr>
        <xdr:cNvPr id="30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9601" y="87085"/>
          <a:ext cx="575704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435429</xdr:colOff>
      <xdr:row>0</xdr:row>
      <xdr:rowOff>0</xdr:rowOff>
    </xdr:from>
    <xdr:ext cx="6815596" cy="756084"/>
    <xdr:sp macro="" textlink="">
      <xdr:nvSpPr>
        <xdr:cNvPr id="31" name="Metin kutusu 30">
          <a:extLst>
            <a:ext uri="{FF2B5EF4-FFF2-40B4-BE49-F238E27FC236}">
              <a16:creationId xmlns:a16="http://schemas.microsoft.com/office/drawing/2014/main" xmlns="" id="{6CAC9F58-6E7F-4B98-BA78-A441D7F6953B}"/>
            </a:ext>
          </a:extLst>
        </xdr:cNvPr>
        <xdr:cNvSpPr txBox="1"/>
      </xdr:nvSpPr>
      <xdr:spPr>
        <a:xfrm>
          <a:off x="18009054" y="0"/>
          <a:ext cx="6815596" cy="75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400" b="1">
              <a:solidFill>
                <a:srgbClr val="FF0000"/>
              </a:solidFill>
            </a:rPr>
            <a:t>T.S.S.F. KABLOLU WAKEBOARD</a:t>
          </a:r>
          <a:r>
            <a:rPr lang="tr-TR" sz="1400" b="1" baseline="0">
              <a:solidFill>
                <a:srgbClr val="FF0000"/>
              </a:solidFill>
            </a:rPr>
            <a:t> GENÇLER BİREYSEL VE BÜYÜKLER  KULÜPLER ARASI TÜRKİYE ŞAMPİYONASI </a:t>
          </a:r>
        </a:p>
        <a:p>
          <a:pPr algn="ctr"/>
          <a:r>
            <a:rPr lang="tr-TR" sz="1400" b="1" baseline="0">
              <a:solidFill>
                <a:srgbClr val="FF0000"/>
              </a:solidFill>
            </a:rPr>
            <a:t>BURSA 30 AĞUSTOS 01 EYLÜL 2019</a:t>
          </a:r>
        </a:p>
      </xdr:txBody>
    </xdr:sp>
    <xdr:clientData/>
  </xdr:oneCellAnchor>
  <xdr:oneCellAnchor>
    <xdr:from>
      <xdr:col>28</xdr:col>
      <xdr:colOff>342899</xdr:colOff>
      <xdr:row>0</xdr:row>
      <xdr:rowOff>99483</xdr:rowOff>
    </xdr:from>
    <xdr:ext cx="571924" cy="582930"/>
    <xdr:pic>
      <xdr:nvPicPr>
        <xdr:cNvPr id="32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8899" y="99483"/>
          <a:ext cx="571924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263976</xdr:colOff>
      <xdr:row>0</xdr:row>
      <xdr:rowOff>87085</xdr:rowOff>
    </xdr:from>
    <xdr:ext cx="575704" cy="582930"/>
    <xdr:pic>
      <xdr:nvPicPr>
        <xdr:cNvPr id="33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05351" y="87085"/>
          <a:ext cx="575704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25</xdr:col>
      <xdr:colOff>435429</xdr:colOff>
      <xdr:row>0</xdr:row>
      <xdr:rowOff>0</xdr:rowOff>
    </xdr:from>
    <xdr:ext cx="6815596" cy="756084"/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xmlns="" id="{6CAC9F58-6E7F-4B98-BA78-A441D7F6953B}"/>
            </a:ext>
          </a:extLst>
        </xdr:cNvPr>
        <xdr:cNvSpPr txBox="1"/>
      </xdr:nvSpPr>
      <xdr:spPr>
        <a:xfrm>
          <a:off x="27184804" y="0"/>
          <a:ext cx="6815596" cy="75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400" b="1">
              <a:solidFill>
                <a:srgbClr val="FF0000"/>
              </a:solidFill>
            </a:rPr>
            <a:t>T.S.S.F. KABLOLU WAKEBOARD</a:t>
          </a:r>
          <a:r>
            <a:rPr lang="tr-TR" sz="1400" b="1" baseline="0">
              <a:solidFill>
                <a:srgbClr val="FF0000"/>
              </a:solidFill>
            </a:rPr>
            <a:t> GENÇLER BİREYSEL VE BÜYÜKLER  KULÜPLER ARASI TÜRKİYE ŞAMPİYONASI </a:t>
          </a:r>
        </a:p>
        <a:p>
          <a:pPr algn="ctr"/>
          <a:r>
            <a:rPr lang="tr-TR" sz="1400" b="1" baseline="0">
              <a:solidFill>
                <a:srgbClr val="FF0000"/>
              </a:solidFill>
            </a:rPr>
            <a:t>BURSA 30 AĞUSTOS 01 EYLÜL 2019</a:t>
          </a:r>
        </a:p>
      </xdr:txBody>
    </xdr:sp>
    <xdr:clientData/>
  </xdr:oneCellAnchor>
  <xdr:oneCellAnchor>
    <xdr:from>
      <xdr:col>34</xdr:col>
      <xdr:colOff>342899</xdr:colOff>
      <xdr:row>0</xdr:row>
      <xdr:rowOff>99483</xdr:rowOff>
    </xdr:from>
    <xdr:ext cx="571924" cy="582930"/>
    <xdr:pic>
      <xdr:nvPicPr>
        <xdr:cNvPr id="35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54649" y="99483"/>
          <a:ext cx="571924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30</xdr:col>
      <xdr:colOff>263976</xdr:colOff>
      <xdr:row>0</xdr:row>
      <xdr:rowOff>87085</xdr:rowOff>
    </xdr:from>
    <xdr:ext cx="575704" cy="582930"/>
    <xdr:pic>
      <xdr:nvPicPr>
        <xdr:cNvPr id="36" name="Resim 2">
          <a:extLst>
            <a:ext uri="{FF2B5EF4-FFF2-40B4-BE49-F238E27FC236}">
              <a16:creationId xmlns:a16="http://schemas.microsoft.com/office/drawing/2014/main" xmlns="" id="{BEC6D3C3-1FD1-49E2-AB0F-D9D815B7D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81101" y="87085"/>
          <a:ext cx="575704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31</xdr:col>
      <xdr:colOff>435429</xdr:colOff>
      <xdr:row>0</xdr:row>
      <xdr:rowOff>0</xdr:rowOff>
    </xdr:from>
    <xdr:ext cx="6815596" cy="756084"/>
    <xdr:sp macro="" textlink="">
      <xdr:nvSpPr>
        <xdr:cNvPr id="37" name="Metin kutusu 36">
          <a:extLst>
            <a:ext uri="{FF2B5EF4-FFF2-40B4-BE49-F238E27FC236}">
              <a16:creationId xmlns:a16="http://schemas.microsoft.com/office/drawing/2014/main" xmlns="" id="{6CAC9F58-6E7F-4B98-BA78-A441D7F6953B}"/>
            </a:ext>
          </a:extLst>
        </xdr:cNvPr>
        <xdr:cNvSpPr txBox="1"/>
      </xdr:nvSpPr>
      <xdr:spPr>
        <a:xfrm>
          <a:off x="36360554" y="0"/>
          <a:ext cx="6815596" cy="75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400" b="1">
              <a:solidFill>
                <a:srgbClr val="FF0000"/>
              </a:solidFill>
            </a:rPr>
            <a:t>T.S.S.F. KABLOLU WAKEBOARD</a:t>
          </a:r>
          <a:r>
            <a:rPr lang="tr-TR" sz="1400" b="1" baseline="0">
              <a:solidFill>
                <a:srgbClr val="FF0000"/>
              </a:solidFill>
            </a:rPr>
            <a:t> GENÇLER BİREYSEL VE BÜYÜKLER  KULÜPLER ARASI TÜRKİYE ŞAMPİYONASI </a:t>
          </a:r>
        </a:p>
        <a:p>
          <a:pPr algn="ctr"/>
          <a:r>
            <a:rPr lang="tr-TR" sz="1400" b="1" baseline="0">
              <a:solidFill>
                <a:srgbClr val="FF0000"/>
              </a:solidFill>
            </a:rPr>
            <a:t>BURSA 30 AĞUSTOS 01 EYLÜL 2019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206392</xdr:colOff>
      <xdr:row>0</xdr:row>
      <xdr:rowOff>111359</xdr:rowOff>
    </xdr:from>
    <xdr:to>
      <xdr:col>3</xdr:col>
      <xdr:colOff>451205</xdr:colOff>
      <xdr:row>3</xdr:row>
      <xdr:rowOff>440531</xdr:rowOff>
    </xdr:to>
    <xdr:pic>
      <xdr:nvPicPr>
        <xdr:cNvPr id="7725" name="Resim 2">
          <a:extLst>
            <a:ext uri="{FF2B5EF4-FFF2-40B4-BE49-F238E27FC236}">
              <a16:creationId xmlns:a16="http://schemas.microsoft.com/office/drawing/2014/main" xmlns="" id="{30DA7C22-76FB-47D5-B597-F7AF2E7A2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42" y="111359"/>
          <a:ext cx="825838" cy="829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130628</xdr:colOff>
      <xdr:row>0</xdr:row>
      <xdr:rowOff>118504</xdr:rowOff>
    </xdr:from>
    <xdr:to>
      <xdr:col>11</xdr:col>
      <xdr:colOff>428625</xdr:colOff>
      <xdr:row>3</xdr:row>
      <xdr:rowOff>449036</xdr:rowOff>
    </xdr:to>
    <xdr:pic>
      <xdr:nvPicPr>
        <xdr:cNvPr id="7726" name="Resim 2">
          <a:extLst>
            <a:ext uri="{FF2B5EF4-FFF2-40B4-BE49-F238E27FC236}">
              <a16:creationId xmlns:a16="http://schemas.microsoft.com/office/drawing/2014/main" xmlns="" id="{C58D1626-3CCB-4595-B9BC-75BB7D78D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378" y="118504"/>
          <a:ext cx="869497" cy="8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107024</xdr:colOff>
      <xdr:row>0</xdr:row>
      <xdr:rowOff>76201</xdr:rowOff>
    </xdr:from>
    <xdr:ext cx="6842760" cy="842682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xmlns="" id="{F7A0741B-1E00-4F1C-8124-CDF9D9438D0E}"/>
            </a:ext>
          </a:extLst>
        </xdr:cNvPr>
        <xdr:cNvSpPr txBox="1"/>
      </xdr:nvSpPr>
      <xdr:spPr>
        <a:xfrm>
          <a:off x="976180" y="76201"/>
          <a:ext cx="6842760" cy="842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600">
            <a:effectLst/>
          </a:endParaRPr>
        </a:p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600">
            <a:effectLst/>
          </a:endParaRPr>
        </a:p>
      </xdr:txBody>
    </xdr:sp>
    <xdr:clientData/>
  </xdr:oneCellAnchor>
  <xdr:twoCellAnchor editAs="oneCell">
    <xdr:from>
      <xdr:col>7</xdr:col>
      <xdr:colOff>609124</xdr:colOff>
      <xdr:row>0</xdr:row>
      <xdr:rowOff>118998</xdr:rowOff>
    </xdr:from>
    <xdr:to>
      <xdr:col>8</xdr:col>
      <xdr:colOff>464765</xdr:colOff>
      <xdr:row>3</xdr:row>
      <xdr:rowOff>452437</xdr:rowOff>
    </xdr:to>
    <xdr:pic>
      <xdr:nvPicPr>
        <xdr:cNvPr id="7731" name="Resim 2">
          <a:extLst>
            <a:ext uri="{FF2B5EF4-FFF2-40B4-BE49-F238E27FC236}">
              <a16:creationId xmlns:a16="http://schemas.microsoft.com/office/drawing/2014/main" xmlns="" id="{267C2A2F-1CCB-4070-BED7-B0119A44B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8562" y="118998"/>
          <a:ext cx="808141" cy="83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404813</xdr:colOff>
      <xdr:row>0</xdr:row>
      <xdr:rowOff>16024</xdr:rowOff>
    </xdr:from>
    <xdr:ext cx="6567484" cy="952499"/>
    <xdr:sp macro="" textlink="">
      <xdr:nvSpPr>
        <xdr:cNvPr id="19" name="Metin kutusu 18">
          <a:extLst>
            <a:ext uri="{FF2B5EF4-FFF2-40B4-BE49-F238E27FC236}">
              <a16:creationId xmlns:a16="http://schemas.microsoft.com/office/drawing/2014/main" xmlns="" id="{2A57E567-E8A5-45E0-A74F-06A6C50020C0}"/>
            </a:ext>
          </a:extLst>
        </xdr:cNvPr>
        <xdr:cNvSpPr txBox="1"/>
      </xdr:nvSpPr>
      <xdr:spPr>
        <a:xfrm>
          <a:off x="9608344" y="16024"/>
          <a:ext cx="6567484" cy="952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30 AĞUSTOS 01 EYLÜL 2019 BURSA</a:t>
          </a:r>
        </a:p>
      </xdr:txBody>
    </xdr:sp>
    <xdr:clientData/>
  </xdr:oneCellAnchor>
  <xdr:twoCellAnchor editAs="oneCell">
    <xdr:from>
      <xdr:col>30</xdr:col>
      <xdr:colOff>702170</xdr:colOff>
      <xdr:row>0</xdr:row>
      <xdr:rowOff>123015</xdr:rowOff>
    </xdr:from>
    <xdr:to>
      <xdr:col>31</xdr:col>
      <xdr:colOff>549322</xdr:colOff>
      <xdr:row>3</xdr:row>
      <xdr:rowOff>493260</xdr:rowOff>
    </xdr:to>
    <xdr:pic>
      <xdr:nvPicPr>
        <xdr:cNvPr id="7737" name="Resim 2">
          <a:extLst>
            <a:ext uri="{FF2B5EF4-FFF2-40B4-BE49-F238E27FC236}">
              <a16:creationId xmlns:a16="http://schemas.microsoft.com/office/drawing/2014/main" xmlns="" id="{76B820D1-97CE-49D5-8193-293492D1A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9951" y="123015"/>
          <a:ext cx="847277" cy="870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133348</xdr:colOff>
      <xdr:row>0</xdr:row>
      <xdr:rowOff>105129</xdr:rowOff>
    </xdr:from>
    <xdr:to>
      <xdr:col>26</xdr:col>
      <xdr:colOff>276224</xdr:colOff>
      <xdr:row>3</xdr:row>
      <xdr:rowOff>476250</xdr:rowOff>
    </xdr:to>
    <xdr:pic>
      <xdr:nvPicPr>
        <xdr:cNvPr id="7738" name="Resim 23">
          <a:extLst>
            <a:ext uri="{FF2B5EF4-FFF2-40B4-BE49-F238E27FC236}">
              <a16:creationId xmlns:a16="http://schemas.microsoft.com/office/drawing/2014/main" xmlns="" id="{EEBC0A11-809C-4F42-98D7-8031B76E6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5536" y="105129"/>
          <a:ext cx="819151" cy="871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26</xdr:col>
      <xdr:colOff>74572</xdr:colOff>
      <xdr:row>0</xdr:row>
      <xdr:rowOff>76200</xdr:rowOff>
    </xdr:from>
    <xdr:ext cx="6850380" cy="952499"/>
    <xdr:sp macro="" textlink="">
      <xdr:nvSpPr>
        <xdr:cNvPr id="25" name="Metin kutusu 24">
          <a:extLst>
            <a:ext uri="{FF2B5EF4-FFF2-40B4-BE49-F238E27FC236}">
              <a16:creationId xmlns:a16="http://schemas.microsoft.com/office/drawing/2014/main" xmlns="" id="{6083E7B6-E95B-4DD5-BD71-E40D699DAAAD}"/>
            </a:ext>
          </a:extLst>
        </xdr:cNvPr>
        <xdr:cNvSpPr txBox="1"/>
      </xdr:nvSpPr>
      <xdr:spPr>
        <a:xfrm>
          <a:off x="18160166" y="76200"/>
          <a:ext cx="6850380" cy="952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600">
            <a:effectLst/>
          </a:endParaRPr>
        </a:p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6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r-TR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38</xdr:col>
      <xdr:colOff>340519</xdr:colOff>
      <xdr:row>0</xdr:row>
      <xdr:rowOff>135400</xdr:rowOff>
    </xdr:from>
    <xdr:to>
      <xdr:col>39</xdr:col>
      <xdr:colOff>165548</xdr:colOff>
      <xdr:row>3</xdr:row>
      <xdr:rowOff>482713</xdr:rowOff>
    </xdr:to>
    <xdr:pic>
      <xdr:nvPicPr>
        <xdr:cNvPr id="7740" name="Resim 2">
          <a:extLst>
            <a:ext uri="{FF2B5EF4-FFF2-40B4-BE49-F238E27FC236}">
              <a16:creationId xmlns:a16="http://schemas.microsoft.com/office/drawing/2014/main" xmlns="" id="{6E9018A1-4274-4BF7-A7B6-479285290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5175" y="135400"/>
          <a:ext cx="825154" cy="847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79631</xdr:colOff>
      <xdr:row>0</xdr:row>
      <xdr:rowOff>123265</xdr:rowOff>
    </xdr:from>
    <xdr:to>
      <xdr:col>34</xdr:col>
      <xdr:colOff>273844</xdr:colOff>
      <xdr:row>3</xdr:row>
      <xdr:rowOff>435429</xdr:rowOff>
    </xdr:to>
    <xdr:pic>
      <xdr:nvPicPr>
        <xdr:cNvPr id="7741" name="Resim 26">
          <a:extLst>
            <a:ext uri="{FF2B5EF4-FFF2-40B4-BE49-F238E27FC236}">
              <a16:creationId xmlns:a16="http://schemas.microsoft.com/office/drawing/2014/main" xmlns="" id="{64E4C1D2-92CC-4145-A3B2-E43905523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4350" y="123265"/>
          <a:ext cx="813338" cy="81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547688</xdr:colOff>
      <xdr:row>0</xdr:row>
      <xdr:rowOff>111204</xdr:rowOff>
    </xdr:from>
    <xdr:to>
      <xdr:col>16</xdr:col>
      <xdr:colOff>359432</xdr:colOff>
      <xdr:row>3</xdr:row>
      <xdr:rowOff>425225</xdr:rowOff>
    </xdr:to>
    <xdr:pic>
      <xdr:nvPicPr>
        <xdr:cNvPr id="33" name="Resim 23">
          <a:extLst>
            <a:ext uri="{FF2B5EF4-FFF2-40B4-BE49-F238E27FC236}">
              <a16:creationId xmlns:a16="http://schemas.microsoft.com/office/drawing/2014/main" xmlns="" id="{EEBC0A11-809C-4F42-98D7-8031B76E6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3938" y="111204"/>
          <a:ext cx="859494" cy="81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369096</xdr:colOff>
      <xdr:row>0</xdr:row>
      <xdr:rowOff>38100</xdr:rowOff>
    </xdr:from>
    <xdr:ext cx="6346031" cy="952499"/>
    <xdr:sp macro="" textlink="">
      <xdr:nvSpPr>
        <xdr:cNvPr id="35" name="Metin kutusu 34">
          <a:extLst>
            <a:ext uri="{FF2B5EF4-FFF2-40B4-BE49-F238E27FC236}">
              <a16:creationId xmlns:a16="http://schemas.microsoft.com/office/drawing/2014/main" xmlns="" id="{6083E7B6-E95B-4DD5-BD71-E40D699DAAAD}"/>
            </a:ext>
          </a:extLst>
        </xdr:cNvPr>
        <xdr:cNvSpPr txBox="1"/>
      </xdr:nvSpPr>
      <xdr:spPr>
        <a:xfrm>
          <a:off x="27408190" y="38100"/>
          <a:ext cx="6346031" cy="952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600">
            <a:effectLst/>
          </a:endParaRPr>
        </a:p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600">
            <a:effectLst/>
          </a:endParaRPr>
        </a:p>
      </xdr:txBody>
    </xdr:sp>
    <xdr:clientData/>
  </xdr:oneCellAnchor>
  <xdr:oneCellAnchor>
    <xdr:from>
      <xdr:col>46</xdr:col>
      <xdr:colOff>392906</xdr:colOff>
      <xdr:row>0</xdr:row>
      <xdr:rowOff>87776</xdr:rowOff>
    </xdr:from>
    <xdr:ext cx="808486" cy="844258"/>
    <xdr:pic>
      <xdr:nvPicPr>
        <xdr:cNvPr id="36" name="Resim 2">
          <a:extLst>
            <a:ext uri="{FF2B5EF4-FFF2-40B4-BE49-F238E27FC236}">
              <a16:creationId xmlns:a16="http://schemas.microsoft.com/office/drawing/2014/main" xmlns="" id="{6E9018A1-4274-4BF7-A7B6-479285290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3875" y="87776"/>
          <a:ext cx="808486" cy="844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41</xdr:col>
      <xdr:colOff>79631</xdr:colOff>
      <xdr:row>0</xdr:row>
      <xdr:rowOff>123265</xdr:rowOff>
    </xdr:from>
    <xdr:ext cx="779796" cy="826514"/>
    <xdr:pic>
      <xdr:nvPicPr>
        <xdr:cNvPr id="37" name="Resim 26">
          <a:extLst>
            <a:ext uri="{FF2B5EF4-FFF2-40B4-BE49-F238E27FC236}">
              <a16:creationId xmlns:a16="http://schemas.microsoft.com/office/drawing/2014/main" xmlns="" id="{64E4C1D2-92CC-4145-A3B2-E43905523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5281" y="123265"/>
          <a:ext cx="779796" cy="82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42</xdr:col>
      <xdr:colOff>238125</xdr:colOff>
      <xdr:row>0</xdr:row>
      <xdr:rowOff>95250</xdr:rowOff>
    </xdr:from>
    <xdr:ext cx="6293168" cy="952499"/>
    <xdr:sp macro="" textlink="">
      <xdr:nvSpPr>
        <xdr:cNvPr id="39" name="Metin kutusu 38">
          <a:extLst>
            <a:ext uri="{FF2B5EF4-FFF2-40B4-BE49-F238E27FC236}">
              <a16:creationId xmlns:a16="http://schemas.microsoft.com/office/drawing/2014/main" xmlns="" id="{6083E7B6-E95B-4DD5-BD71-E40D699DAAAD}"/>
            </a:ext>
          </a:extLst>
        </xdr:cNvPr>
        <xdr:cNvSpPr txBox="1"/>
      </xdr:nvSpPr>
      <xdr:spPr>
        <a:xfrm>
          <a:off x="36135469" y="95250"/>
          <a:ext cx="6293168" cy="952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8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KULÜPLER ARASI VE BİREYSEL</a:t>
          </a:r>
          <a:endParaRPr lang="tr-TR" sz="1800">
            <a:effectLst/>
          </a:endParaRPr>
        </a:p>
        <a:p>
          <a:pPr algn="ctr" eaLnBrk="1" fontAlgn="auto" latinLnBrk="0" hangingPunct="1"/>
          <a:r>
            <a:rPr lang="tr-TR" sz="18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FEDERASYON KUPASI</a:t>
          </a:r>
          <a:endParaRPr lang="tr-TR" sz="1800">
            <a:effectLst/>
          </a:endParaRPr>
        </a:p>
        <a:p>
          <a:pPr algn="ctr" eaLnBrk="1" fontAlgn="auto" latinLnBrk="0" hangingPunct="1"/>
          <a:r>
            <a:rPr lang="tr-TR" sz="18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800">
            <a:effectLst/>
          </a:endParaRPr>
        </a:p>
      </xdr:txBody>
    </xdr:sp>
    <xdr:clientData/>
  </xdr:oneCellAnchor>
  <xdr:oneCellAnchor>
    <xdr:from>
      <xdr:col>54</xdr:col>
      <xdr:colOff>631032</xdr:colOff>
      <xdr:row>0</xdr:row>
      <xdr:rowOff>99682</xdr:rowOff>
    </xdr:from>
    <xdr:ext cx="903735" cy="861663"/>
    <xdr:pic>
      <xdr:nvPicPr>
        <xdr:cNvPr id="41" name="Resim 2">
          <a:extLst>
            <a:ext uri="{FF2B5EF4-FFF2-40B4-BE49-F238E27FC236}">
              <a16:creationId xmlns:a16="http://schemas.microsoft.com/office/drawing/2014/main" xmlns="" id="{6E9018A1-4274-4BF7-A7B6-479285290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63563" y="99682"/>
          <a:ext cx="903735" cy="861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79631</xdr:colOff>
      <xdr:row>0</xdr:row>
      <xdr:rowOff>123265</xdr:rowOff>
    </xdr:from>
    <xdr:ext cx="779796" cy="826514"/>
    <xdr:pic>
      <xdr:nvPicPr>
        <xdr:cNvPr id="42" name="Resim 26">
          <a:extLst>
            <a:ext uri="{FF2B5EF4-FFF2-40B4-BE49-F238E27FC236}">
              <a16:creationId xmlns:a16="http://schemas.microsoft.com/office/drawing/2014/main" xmlns="" id="{64E4C1D2-92CC-4145-A3B2-E43905523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98281" y="123265"/>
          <a:ext cx="779796" cy="826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50</xdr:col>
      <xdr:colOff>95260</xdr:colOff>
      <xdr:row>0</xdr:row>
      <xdr:rowOff>38100</xdr:rowOff>
    </xdr:from>
    <xdr:ext cx="6322211" cy="952499"/>
    <xdr:sp macro="" textlink="">
      <xdr:nvSpPr>
        <xdr:cNvPr id="45" name="Metin kutusu 44">
          <a:extLst>
            <a:ext uri="{FF2B5EF4-FFF2-40B4-BE49-F238E27FC236}">
              <a16:creationId xmlns:a16="http://schemas.microsoft.com/office/drawing/2014/main" xmlns="" id="{6083E7B6-E95B-4DD5-BD71-E40D699DAAAD}"/>
            </a:ext>
          </a:extLst>
        </xdr:cNvPr>
        <xdr:cNvSpPr txBox="1"/>
      </xdr:nvSpPr>
      <xdr:spPr>
        <a:xfrm>
          <a:off x="45041354" y="38100"/>
          <a:ext cx="6322211" cy="952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8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KULÜPLER ARASI VE BİREYSEL</a:t>
          </a:r>
          <a:endParaRPr lang="tr-TR" sz="1800">
            <a:effectLst/>
          </a:endParaRPr>
        </a:p>
        <a:p>
          <a:pPr algn="ctr" eaLnBrk="1" fontAlgn="auto" latinLnBrk="0" hangingPunct="1"/>
          <a:r>
            <a:rPr lang="tr-TR" sz="18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FEDERASYON KUPASI</a:t>
          </a:r>
          <a:endParaRPr lang="tr-TR" sz="1800">
            <a:effectLst/>
          </a:endParaRPr>
        </a:p>
        <a:p>
          <a:pPr algn="ctr" eaLnBrk="1" fontAlgn="auto" latinLnBrk="0" hangingPunct="1"/>
          <a:r>
            <a:rPr lang="tr-TR" sz="18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800">
            <a:effectLst/>
          </a:endParaRPr>
        </a:p>
      </xdr:txBody>
    </xdr:sp>
    <xdr:clientData/>
  </xdr:oneCellAnchor>
  <xdr:oneCellAnchor>
    <xdr:from>
      <xdr:col>23</xdr:col>
      <xdr:colOff>583105</xdr:colOff>
      <xdr:row>0</xdr:row>
      <xdr:rowOff>123015</xdr:rowOff>
    </xdr:from>
    <xdr:ext cx="847277" cy="846495"/>
    <xdr:pic>
      <xdr:nvPicPr>
        <xdr:cNvPr id="20" name="Resim 2">
          <a:extLst>
            <a:ext uri="{FF2B5EF4-FFF2-40B4-BE49-F238E27FC236}">
              <a16:creationId xmlns:a16="http://schemas.microsoft.com/office/drawing/2014/main" xmlns="" id="{76B820D1-97CE-49D5-8193-293492D1A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9480" y="123015"/>
          <a:ext cx="847277" cy="846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133348</xdr:colOff>
      <xdr:row>0</xdr:row>
      <xdr:rowOff>105129</xdr:rowOff>
    </xdr:from>
    <xdr:ext cx="825501" cy="847371"/>
    <xdr:pic>
      <xdr:nvPicPr>
        <xdr:cNvPr id="21" name="Resim 23">
          <a:extLst>
            <a:ext uri="{FF2B5EF4-FFF2-40B4-BE49-F238E27FC236}">
              <a16:creationId xmlns:a16="http://schemas.microsoft.com/office/drawing/2014/main" xmlns="" id="{EEBC0A11-809C-4F42-98D7-8031B76E6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598" y="105129"/>
          <a:ext cx="825501" cy="847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74572</xdr:colOff>
      <xdr:row>0</xdr:row>
      <xdr:rowOff>76200</xdr:rowOff>
    </xdr:from>
    <xdr:ext cx="6850380" cy="952499"/>
    <xdr:sp macro="" textlink="">
      <xdr:nvSpPr>
        <xdr:cNvPr id="22" name="Metin kutusu 21">
          <a:extLst>
            <a:ext uri="{FF2B5EF4-FFF2-40B4-BE49-F238E27FC236}">
              <a16:creationId xmlns:a16="http://schemas.microsoft.com/office/drawing/2014/main" xmlns="" id="{6083E7B6-E95B-4DD5-BD71-E40D699DAAAD}"/>
            </a:ext>
          </a:extLst>
        </xdr:cNvPr>
        <xdr:cNvSpPr txBox="1"/>
      </xdr:nvSpPr>
      <xdr:spPr>
        <a:xfrm>
          <a:off x="19902447" y="76200"/>
          <a:ext cx="6850380" cy="952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600">
            <a:effectLst/>
          </a:endParaRPr>
        </a:p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6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r-TR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24848</xdr:rowOff>
    </xdr:from>
    <xdr:ext cx="184731" cy="272341"/>
    <xdr:sp macro="" textlink="">
      <xdr:nvSpPr>
        <xdr:cNvPr id="8" name="Metin kutusu 7">
          <a:extLst>
            <a:ext uri="{FF2B5EF4-FFF2-40B4-BE49-F238E27FC236}">
              <a16:creationId xmlns:a16="http://schemas.microsoft.com/office/drawing/2014/main" xmlns="" id="{1C917835-8955-43D3-AE03-7E368CCDA50B}"/>
            </a:ext>
          </a:extLst>
        </xdr:cNvPr>
        <xdr:cNvSpPr txBox="1"/>
      </xdr:nvSpPr>
      <xdr:spPr>
        <a:xfrm>
          <a:off x="16392525" y="14274248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twoCellAnchor editAs="oneCell">
    <xdr:from>
      <xdr:col>4</xdr:col>
      <xdr:colOff>272415</xdr:colOff>
      <xdr:row>0</xdr:row>
      <xdr:rowOff>92392</xdr:rowOff>
    </xdr:from>
    <xdr:to>
      <xdr:col>5</xdr:col>
      <xdr:colOff>563881</xdr:colOff>
      <xdr:row>4</xdr:row>
      <xdr:rowOff>92392</xdr:rowOff>
    </xdr:to>
    <xdr:pic>
      <xdr:nvPicPr>
        <xdr:cNvPr id="13" name="Resim 2">
          <a:extLst>
            <a:ext uri="{FF2B5EF4-FFF2-40B4-BE49-F238E27FC236}">
              <a16:creationId xmlns:a16="http://schemas.microsoft.com/office/drawing/2014/main" xmlns="" id="{3060FFA9-7679-46B1-9F3F-D7DBE2510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7540" y="92392"/>
          <a:ext cx="851059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95248</xdr:colOff>
      <xdr:row>0</xdr:row>
      <xdr:rowOff>107161</xdr:rowOff>
    </xdr:from>
    <xdr:to>
      <xdr:col>1</xdr:col>
      <xdr:colOff>53338</xdr:colOff>
      <xdr:row>4</xdr:row>
      <xdr:rowOff>107161</xdr:rowOff>
    </xdr:to>
    <xdr:pic>
      <xdr:nvPicPr>
        <xdr:cNvPr id="6" name="Resim 2">
          <a:extLst>
            <a:ext uri="{FF2B5EF4-FFF2-40B4-BE49-F238E27FC236}">
              <a16:creationId xmlns:a16="http://schemas.microsoft.com/office/drawing/2014/main" xmlns="" id="{3060FFA9-7679-46B1-9F3F-D7DBE2510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8" y="107161"/>
          <a:ext cx="851059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73</xdr:row>
      <xdr:rowOff>24848</xdr:rowOff>
    </xdr:from>
    <xdr:ext cx="184731" cy="272341"/>
    <xdr:sp macro="" textlink="">
      <xdr:nvSpPr>
        <xdr:cNvPr id="8" name="Metin kutusu 7">
          <a:extLst>
            <a:ext uri="{FF2B5EF4-FFF2-40B4-BE49-F238E27FC236}">
              <a16:creationId xmlns:a16="http://schemas.microsoft.com/office/drawing/2014/main" xmlns="" id="{1C917835-8955-43D3-AE03-7E368CCDA50B}"/>
            </a:ext>
          </a:extLst>
        </xdr:cNvPr>
        <xdr:cNvSpPr txBox="1"/>
      </xdr:nvSpPr>
      <xdr:spPr>
        <a:xfrm>
          <a:off x="16392525" y="14274248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twoCellAnchor editAs="oneCell">
    <xdr:from>
      <xdr:col>4</xdr:col>
      <xdr:colOff>617694</xdr:colOff>
      <xdr:row>0</xdr:row>
      <xdr:rowOff>92393</xdr:rowOff>
    </xdr:from>
    <xdr:to>
      <xdr:col>5</xdr:col>
      <xdr:colOff>778191</xdr:colOff>
      <xdr:row>4</xdr:row>
      <xdr:rowOff>92393</xdr:rowOff>
    </xdr:to>
    <xdr:pic>
      <xdr:nvPicPr>
        <xdr:cNvPr id="13" name="Resim 2">
          <a:extLst>
            <a:ext uri="{FF2B5EF4-FFF2-40B4-BE49-F238E27FC236}">
              <a16:creationId xmlns:a16="http://schemas.microsoft.com/office/drawing/2014/main" xmlns="" id="{3060FFA9-7679-46B1-9F3F-D7DBE2510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38" y="92393"/>
          <a:ext cx="851059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35720</xdr:colOff>
      <xdr:row>0</xdr:row>
      <xdr:rowOff>49054</xdr:rowOff>
    </xdr:from>
    <xdr:to>
      <xdr:col>1</xdr:col>
      <xdr:colOff>30482</xdr:colOff>
      <xdr:row>4</xdr:row>
      <xdr:rowOff>49054</xdr:rowOff>
    </xdr:to>
    <xdr:pic>
      <xdr:nvPicPr>
        <xdr:cNvPr id="14" name="Resim 2">
          <a:extLst>
            <a:ext uri="{FF2B5EF4-FFF2-40B4-BE49-F238E27FC236}">
              <a16:creationId xmlns:a16="http://schemas.microsoft.com/office/drawing/2014/main" xmlns="" id="{8C6723D2-178D-496C-A370-EA1428D8A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20" y="49054"/>
          <a:ext cx="863918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214313</xdr:colOff>
      <xdr:row>0</xdr:row>
      <xdr:rowOff>38100</xdr:rowOff>
    </xdr:from>
    <xdr:to>
      <xdr:col>6</xdr:col>
      <xdr:colOff>373380</xdr:colOff>
      <xdr:row>4</xdr:row>
      <xdr:rowOff>129540</xdr:rowOff>
    </xdr:to>
    <xdr:pic>
      <xdr:nvPicPr>
        <xdr:cNvPr id="6619" name="Resim 2">
          <a:extLst>
            <a:ext uri="{FF2B5EF4-FFF2-40B4-BE49-F238E27FC236}">
              <a16:creationId xmlns:a16="http://schemas.microsoft.com/office/drawing/2014/main" xmlns="" id="{A3AC979B-6450-47DE-BC49-0F332DC4F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813" y="38100"/>
          <a:ext cx="766286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106680</xdr:colOff>
      <xdr:row>0</xdr:row>
      <xdr:rowOff>76200</xdr:rowOff>
    </xdr:from>
    <xdr:to>
      <xdr:col>1</xdr:col>
      <xdr:colOff>440531</xdr:colOff>
      <xdr:row>4</xdr:row>
      <xdr:rowOff>114300</xdr:rowOff>
    </xdr:to>
    <xdr:pic>
      <xdr:nvPicPr>
        <xdr:cNvPr id="6620" name="Resim 2">
          <a:extLst>
            <a:ext uri="{FF2B5EF4-FFF2-40B4-BE49-F238E27FC236}">
              <a16:creationId xmlns:a16="http://schemas.microsoft.com/office/drawing/2014/main" xmlns="" id="{58EE2F54-C328-4CBA-B56B-95B7EEBCF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0"/>
          <a:ext cx="78628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751730</xdr:colOff>
      <xdr:row>0</xdr:row>
      <xdr:rowOff>63362</xdr:rowOff>
    </xdr:from>
    <xdr:ext cx="5510592" cy="812938"/>
    <xdr:sp macro="" textlink="">
      <xdr:nvSpPr>
        <xdr:cNvPr id="10" name="Metin kutusu 9">
          <a:extLst>
            <a:ext uri="{FF2B5EF4-FFF2-40B4-BE49-F238E27FC236}">
              <a16:creationId xmlns:a16="http://schemas.microsoft.com/office/drawing/2014/main" xmlns="" id="{69A29999-582C-4851-BB77-AE8AE07F1C84}"/>
            </a:ext>
          </a:extLst>
        </xdr:cNvPr>
        <xdr:cNvSpPr txBox="1"/>
      </xdr:nvSpPr>
      <xdr:spPr>
        <a:xfrm>
          <a:off x="1208930" y="63362"/>
          <a:ext cx="5510592" cy="812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400">
            <a:solidFill>
              <a:schemeClr val="tx1"/>
            </a:solidFill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400"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13</xdr:col>
      <xdr:colOff>190500</xdr:colOff>
      <xdr:row>0</xdr:row>
      <xdr:rowOff>38100</xdr:rowOff>
    </xdr:from>
    <xdr:to>
      <xdr:col>14</xdr:col>
      <xdr:colOff>403860</xdr:colOff>
      <xdr:row>4</xdr:row>
      <xdr:rowOff>129540</xdr:rowOff>
    </xdr:to>
    <xdr:pic>
      <xdr:nvPicPr>
        <xdr:cNvPr id="6622" name="Resim 2">
          <a:extLst>
            <a:ext uri="{FF2B5EF4-FFF2-40B4-BE49-F238E27FC236}">
              <a16:creationId xmlns:a16="http://schemas.microsoft.com/office/drawing/2014/main" xmlns="" id="{70E2A2A6-7209-41ED-BB6C-800CC0E93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0" y="38100"/>
          <a:ext cx="796766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106680</xdr:colOff>
      <xdr:row>0</xdr:row>
      <xdr:rowOff>76200</xdr:rowOff>
    </xdr:from>
    <xdr:to>
      <xdr:col>9</xdr:col>
      <xdr:colOff>404812</xdr:colOff>
      <xdr:row>4</xdr:row>
      <xdr:rowOff>114300</xdr:rowOff>
    </xdr:to>
    <xdr:pic>
      <xdr:nvPicPr>
        <xdr:cNvPr id="6623" name="Resim 11">
          <a:extLst>
            <a:ext uri="{FF2B5EF4-FFF2-40B4-BE49-F238E27FC236}">
              <a16:creationId xmlns:a16="http://schemas.microsoft.com/office/drawing/2014/main" xmlns="" id="{A0B634C5-5F38-428C-A1C4-F8B92C4AD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5805" y="76200"/>
          <a:ext cx="75057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751730</xdr:colOff>
      <xdr:row>0</xdr:row>
      <xdr:rowOff>63362</xdr:rowOff>
    </xdr:from>
    <xdr:ext cx="5532782" cy="851038"/>
    <xdr:sp macro="" textlink="">
      <xdr:nvSpPr>
        <xdr:cNvPr id="13" name="Metin kutusu 12">
          <a:extLst>
            <a:ext uri="{FF2B5EF4-FFF2-40B4-BE49-F238E27FC236}">
              <a16:creationId xmlns:a16="http://schemas.microsoft.com/office/drawing/2014/main" xmlns="" id="{DB3C48C4-4EE9-43AB-B450-7CD4E8A6C85B}"/>
            </a:ext>
          </a:extLst>
        </xdr:cNvPr>
        <xdr:cNvSpPr txBox="1"/>
      </xdr:nvSpPr>
      <xdr:spPr>
        <a:xfrm>
          <a:off x="9495680" y="63362"/>
          <a:ext cx="5532782" cy="8510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400">
            <a:solidFill>
              <a:schemeClr val="tx1"/>
            </a:solidFill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400"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21</xdr:col>
      <xdr:colOff>154781</xdr:colOff>
      <xdr:row>0</xdr:row>
      <xdr:rowOff>38100</xdr:rowOff>
    </xdr:from>
    <xdr:to>
      <xdr:col>22</xdr:col>
      <xdr:colOff>434340</xdr:colOff>
      <xdr:row>4</xdr:row>
      <xdr:rowOff>129540</xdr:rowOff>
    </xdr:to>
    <xdr:pic>
      <xdr:nvPicPr>
        <xdr:cNvPr id="6625" name="Resim 2">
          <a:extLst>
            <a:ext uri="{FF2B5EF4-FFF2-40B4-BE49-F238E27FC236}">
              <a16:creationId xmlns:a16="http://schemas.microsoft.com/office/drawing/2014/main" xmlns="" id="{AFE82EE9-79FD-456E-86CB-F0FCFF612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0" y="38100"/>
          <a:ext cx="827246" cy="75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190500</xdr:colOff>
      <xdr:row>0</xdr:row>
      <xdr:rowOff>76200</xdr:rowOff>
    </xdr:from>
    <xdr:to>
      <xdr:col>17</xdr:col>
      <xdr:colOff>559594</xdr:colOff>
      <xdr:row>4</xdr:row>
      <xdr:rowOff>114300</xdr:rowOff>
    </xdr:to>
    <xdr:pic>
      <xdr:nvPicPr>
        <xdr:cNvPr id="6626" name="Resim 14">
          <a:extLst>
            <a:ext uri="{FF2B5EF4-FFF2-40B4-BE49-F238E27FC236}">
              <a16:creationId xmlns:a16="http://schemas.microsoft.com/office/drawing/2014/main" xmlns="" id="{B62062C1-E16D-4223-AD5A-BFB0B0B14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3531" y="76200"/>
          <a:ext cx="821532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121920</xdr:colOff>
      <xdr:row>0</xdr:row>
      <xdr:rowOff>38100</xdr:rowOff>
    </xdr:from>
    <xdr:to>
      <xdr:col>30</xdr:col>
      <xdr:colOff>365760</xdr:colOff>
      <xdr:row>4</xdr:row>
      <xdr:rowOff>129540</xdr:rowOff>
    </xdr:to>
    <xdr:pic>
      <xdr:nvPicPr>
        <xdr:cNvPr id="6627" name="Resim 2">
          <a:extLst>
            <a:ext uri="{FF2B5EF4-FFF2-40B4-BE49-F238E27FC236}">
              <a16:creationId xmlns:a16="http://schemas.microsoft.com/office/drawing/2014/main" xmlns="" id="{140BFF3F-7AA4-49ED-B653-34154ACBB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1760" y="38100"/>
          <a:ext cx="8534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106680</xdr:colOff>
      <xdr:row>0</xdr:row>
      <xdr:rowOff>76200</xdr:rowOff>
    </xdr:from>
    <xdr:to>
      <xdr:col>25</xdr:col>
      <xdr:colOff>309563</xdr:colOff>
      <xdr:row>4</xdr:row>
      <xdr:rowOff>114300</xdr:rowOff>
    </xdr:to>
    <xdr:pic>
      <xdr:nvPicPr>
        <xdr:cNvPr id="6628" name="Resim 16">
          <a:extLst>
            <a:ext uri="{FF2B5EF4-FFF2-40B4-BE49-F238E27FC236}">
              <a16:creationId xmlns:a16="http://schemas.microsoft.com/office/drawing/2014/main" xmlns="" id="{787B2488-FA51-44B6-86AC-0E33097BA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8368" y="76200"/>
          <a:ext cx="810101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767715</xdr:colOff>
      <xdr:row>0</xdr:row>
      <xdr:rowOff>0</xdr:rowOff>
    </xdr:from>
    <xdr:ext cx="5532782" cy="914400"/>
    <xdr:sp macro="" textlink="">
      <xdr:nvSpPr>
        <xdr:cNvPr id="20" name="Metin kutusu 19">
          <a:extLst>
            <a:ext uri="{FF2B5EF4-FFF2-40B4-BE49-F238E27FC236}">
              <a16:creationId xmlns:a16="http://schemas.microsoft.com/office/drawing/2014/main" xmlns="" id="{4F2B77AC-088F-435A-947F-2EB4E990AD36}"/>
            </a:ext>
          </a:extLst>
        </xdr:cNvPr>
        <xdr:cNvSpPr txBox="1"/>
      </xdr:nvSpPr>
      <xdr:spPr>
        <a:xfrm>
          <a:off x="17931765" y="0"/>
          <a:ext cx="5532782" cy="91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600">
            <a:solidFill>
              <a:schemeClr val="tx1"/>
            </a:solidFill>
            <a:effectLst/>
          </a:endParaRPr>
        </a:p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600"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25</xdr:col>
      <xdr:colOff>615315</xdr:colOff>
      <xdr:row>0</xdr:row>
      <xdr:rowOff>47624</xdr:rowOff>
    </xdr:from>
    <xdr:ext cx="5517969" cy="847725"/>
    <xdr:sp macro="" textlink="">
      <xdr:nvSpPr>
        <xdr:cNvPr id="22" name="Metin kutusu 21">
          <a:extLst>
            <a:ext uri="{FF2B5EF4-FFF2-40B4-BE49-F238E27FC236}">
              <a16:creationId xmlns:a16="http://schemas.microsoft.com/office/drawing/2014/main" xmlns="" id="{555C4FFB-D1D8-43C6-AB09-D77CEFE6B3EB}"/>
            </a:ext>
          </a:extLst>
        </xdr:cNvPr>
        <xdr:cNvSpPr txBox="1"/>
      </xdr:nvSpPr>
      <xdr:spPr>
        <a:xfrm>
          <a:off x="26275665" y="47624"/>
          <a:ext cx="5517969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600">
            <a:solidFill>
              <a:schemeClr val="tx1"/>
            </a:solidFill>
            <a:effectLst/>
          </a:endParaRPr>
        </a:p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600"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52</xdr:col>
      <xdr:colOff>511968</xdr:colOff>
      <xdr:row>0</xdr:row>
      <xdr:rowOff>61913</xdr:rowOff>
    </xdr:from>
    <xdr:ext cx="789012" cy="726440"/>
    <xdr:pic>
      <xdr:nvPicPr>
        <xdr:cNvPr id="23" name="Resim 2">
          <a:extLst>
            <a:ext uri="{FF2B5EF4-FFF2-40B4-BE49-F238E27FC236}">
              <a16:creationId xmlns:a16="http://schemas.microsoft.com/office/drawing/2014/main" xmlns="" id="{A3AC979B-6450-47DE-BC49-0F332DC4F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90406" y="61913"/>
          <a:ext cx="789012" cy="726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48</xdr:col>
      <xdr:colOff>320994</xdr:colOff>
      <xdr:row>0</xdr:row>
      <xdr:rowOff>76200</xdr:rowOff>
    </xdr:from>
    <xdr:ext cx="750570" cy="673100"/>
    <xdr:pic>
      <xdr:nvPicPr>
        <xdr:cNvPr id="25" name="Resim 2">
          <a:extLst>
            <a:ext uri="{FF2B5EF4-FFF2-40B4-BE49-F238E27FC236}">
              <a16:creationId xmlns:a16="http://schemas.microsoft.com/office/drawing/2014/main" xmlns="" id="{58EE2F54-C328-4CBA-B56B-95B7EEBCF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7244" y="76200"/>
          <a:ext cx="75057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751730</xdr:colOff>
      <xdr:row>0</xdr:row>
      <xdr:rowOff>63362</xdr:rowOff>
    </xdr:from>
    <xdr:ext cx="5510592" cy="812938"/>
    <xdr:sp macro="" textlink="">
      <xdr:nvSpPr>
        <xdr:cNvPr id="26" name="Metin kutusu 25">
          <a:extLst>
            <a:ext uri="{FF2B5EF4-FFF2-40B4-BE49-F238E27FC236}">
              <a16:creationId xmlns:a16="http://schemas.microsoft.com/office/drawing/2014/main" xmlns="" id="{69A29999-582C-4851-BB77-AE8AE07F1C84}"/>
            </a:ext>
          </a:extLst>
        </xdr:cNvPr>
        <xdr:cNvSpPr txBox="1"/>
      </xdr:nvSpPr>
      <xdr:spPr>
        <a:xfrm>
          <a:off x="34622630" y="63362"/>
          <a:ext cx="5510592" cy="812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400">
            <a:solidFill>
              <a:schemeClr val="tx1"/>
            </a:solidFill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400"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37</xdr:col>
      <xdr:colOff>121920</xdr:colOff>
      <xdr:row>0</xdr:row>
      <xdr:rowOff>38100</xdr:rowOff>
    </xdr:from>
    <xdr:ext cx="853440" cy="777240"/>
    <xdr:pic>
      <xdr:nvPicPr>
        <xdr:cNvPr id="17" name="Resim 2">
          <a:extLst>
            <a:ext uri="{FF2B5EF4-FFF2-40B4-BE49-F238E27FC236}">
              <a16:creationId xmlns:a16="http://schemas.microsoft.com/office/drawing/2014/main" xmlns="" id="{140BFF3F-7AA4-49ED-B653-34154ACBB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49720" y="38100"/>
          <a:ext cx="85344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32</xdr:col>
      <xdr:colOff>106680</xdr:colOff>
      <xdr:row>0</xdr:row>
      <xdr:rowOff>76200</xdr:rowOff>
    </xdr:from>
    <xdr:ext cx="845820" cy="723900"/>
    <xdr:pic>
      <xdr:nvPicPr>
        <xdr:cNvPr id="18" name="Resim 16">
          <a:extLst>
            <a:ext uri="{FF2B5EF4-FFF2-40B4-BE49-F238E27FC236}">
              <a16:creationId xmlns:a16="http://schemas.microsoft.com/office/drawing/2014/main" xmlns="" id="{787B2488-FA51-44B6-86AC-0E33097BA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7430" y="76200"/>
          <a:ext cx="84582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33</xdr:col>
      <xdr:colOff>615315</xdr:colOff>
      <xdr:row>0</xdr:row>
      <xdr:rowOff>47624</xdr:rowOff>
    </xdr:from>
    <xdr:ext cx="5517969" cy="847725"/>
    <xdr:sp macro="" textlink="">
      <xdr:nvSpPr>
        <xdr:cNvPr id="19" name="Metin kutusu 18">
          <a:extLst>
            <a:ext uri="{FF2B5EF4-FFF2-40B4-BE49-F238E27FC236}">
              <a16:creationId xmlns:a16="http://schemas.microsoft.com/office/drawing/2014/main" xmlns="" id="{555C4FFB-D1D8-43C6-AB09-D77CEFE6B3EB}"/>
            </a:ext>
          </a:extLst>
        </xdr:cNvPr>
        <xdr:cNvSpPr txBox="1"/>
      </xdr:nvSpPr>
      <xdr:spPr>
        <a:xfrm>
          <a:off x="26275665" y="47624"/>
          <a:ext cx="5517969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600">
            <a:solidFill>
              <a:schemeClr val="tx1"/>
            </a:solidFill>
            <a:effectLst/>
          </a:endParaRPr>
        </a:p>
        <a:p>
          <a:pPr algn="ctr" eaLnBrk="1" fontAlgn="auto" latinLnBrk="0" hangingPunct="1"/>
          <a:r>
            <a:rPr lang="tr-TR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600"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45</xdr:col>
      <xdr:colOff>121920</xdr:colOff>
      <xdr:row>0</xdr:row>
      <xdr:rowOff>38100</xdr:rowOff>
    </xdr:from>
    <xdr:ext cx="853440" cy="777240"/>
    <xdr:pic>
      <xdr:nvPicPr>
        <xdr:cNvPr id="21" name="Resim 2">
          <a:extLst>
            <a:ext uri="{FF2B5EF4-FFF2-40B4-BE49-F238E27FC236}">
              <a16:creationId xmlns:a16="http://schemas.microsoft.com/office/drawing/2014/main" xmlns="" id="{140BFF3F-7AA4-49ED-B653-34154ACBB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12670" y="38100"/>
          <a:ext cx="85344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106680</xdr:colOff>
      <xdr:row>0</xdr:row>
      <xdr:rowOff>76200</xdr:rowOff>
    </xdr:from>
    <xdr:ext cx="810101" cy="723900"/>
    <xdr:pic>
      <xdr:nvPicPr>
        <xdr:cNvPr id="24" name="Resim 16">
          <a:extLst>
            <a:ext uri="{FF2B5EF4-FFF2-40B4-BE49-F238E27FC236}">
              <a16:creationId xmlns:a16="http://schemas.microsoft.com/office/drawing/2014/main" xmlns="" id="{787B2488-FA51-44B6-86AC-0E33097BA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57149" y="76200"/>
          <a:ext cx="810101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41</xdr:col>
      <xdr:colOff>615315</xdr:colOff>
      <xdr:row>0</xdr:row>
      <xdr:rowOff>47624</xdr:rowOff>
    </xdr:from>
    <xdr:ext cx="5517969" cy="847725"/>
    <xdr:sp macro="" textlink="">
      <xdr:nvSpPr>
        <xdr:cNvPr id="27" name="Metin kutusu 26">
          <a:extLst>
            <a:ext uri="{FF2B5EF4-FFF2-40B4-BE49-F238E27FC236}">
              <a16:creationId xmlns:a16="http://schemas.microsoft.com/office/drawing/2014/main" xmlns="" id="{555C4FFB-D1D8-43C6-AB09-D77CEFE6B3EB}"/>
            </a:ext>
          </a:extLst>
        </xdr:cNvPr>
        <xdr:cNvSpPr txBox="1"/>
      </xdr:nvSpPr>
      <xdr:spPr>
        <a:xfrm>
          <a:off x="34638615" y="47624"/>
          <a:ext cx="5517969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eaLnBrk="1" fontAlgn="auto" latinLnBrk="0" hangingPunct="1"/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T.S.S.F. KABLOLU WAKEBOARD GENÇLER,BÜYÜKLER KULÜPLER ARASI VE BİREYSEL FEDERASYON KUPASI</a:t>
          </a:r>
          <a:endParaRPr lang="tr-TR" sz="1400">
            <a:solidFill>
              <a:schemeClr val="tx1"/>
            </a:solidFill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AĞUSTOS 01 EYLÜL 2019 BURSA</a:t>
          </a:r>
          <a:endParaRPr lang="tr-TR" sz="1400"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tabSelected="1" showWhiteSpace="0" view="pageBreakPreview" zoomScale="80" zoomScaleNormal="80" zoomScaleSheetLayoutView="80" zoomScalePageLayoutView="50" workbookViewId="0">
      <pane ySplit="6" topLeftCell="A7" activePane="bottomLeft" state="frozen"/>
      <selection pane="bottomLeft" activeCell="B11" sqref="B11"/>
    </sheetView>
  </sheetViews>
  <sheetFormatPr defaultColWidth="9.140625" defaultRowHeight="12.75" x14ac:dyDescent="0.2"/>
  <cols>
    <col min="1" max="1" width="13.42578125" style="75" customWidth="1"/>
    <col min="2" max="2" width="31.85546875" style="75" customWidth="1"/>
    <col min="3" max="3" width="47.42578125" style="75" customWidth="1"/>
    <col min="4" max="4" width="8.42578125" style="107" customWidth="1"/>
    <col min="5" max="5" width="8.42578125" style="106" customWidth="1"/>
    <col min="6" max="6" width="12.42578125" style="105" customWidth="1"/>
    <col min="7" max="8" width="9.140625" style="75"/>
    <col min="9" max="9" width="25.5703125" style="75" bestFit="1" customWidth="1"/>
    <col min="10" max="10" width="48.7109375" style="75" bestFit="1" customWidth="1"/>
    <col min="11" max="16384" width="9.140625" style="75"/>
  </cols>
  <sheetData>
    <row r="1" spans="1:6" ht="24.75" customHeight="1" x14ac:dyDescent="0.25">
      <c r="A1" s="577"/>
      <c r="B1" s="578" t="s">
        <v>267</v>
      </c>
      <c r="C1" s="578"/>
      <c r="D1" s="578"/>
      <c r="E1" s="579"/>
      <c r="F1" s="580"/>
    </row>
    <row r="2" spans="1:6" ht="12.75" customHeight="1" x14ac:dyDescent="0.25">
      <c r="A2" s="507"/>
      <c r="B2" s="538"/>
      <c r="C2" s="538"/>
      <c r="D2" s="538"/>
      <c r="E2" s="508"/>
      <c r="F2" s="509"/>
    </row>
    <row r="3" spans="1:6" ht="17.25" customHeight="1" x14ac:dyDescent="0.25">
      <c r="A3" s="507"/>
      <c r="B3" s="538"/>
      <c r="C3" s="538"/>
      <c r="D3" s="538"/>
      <c r="E3" s="508"/>
      <c r="F3" s="509"/>
    </row>
    <row r="4" spans="1:6" ht="12.75" customHeight="1" x14ac:dyDescent="0.25">
      <c r="A4" s="507"/>
      <c r="B4" s="538"/>
      <c r="C4" s="538"/>
      <c r="D4" s="538"/>
      <c r="E4" s="508"/>
      <c r="F4" s="509"/>
    </row>
    <row r="5" spans="1:6" ht="9.75" customHeight="1" thickBot="1" x14ac:dyDescent="0.3">
      <c r="A5" s="510"/>
      <c r="B5" s="539"/>
      <c r="C5" s="539"/>
      <c r="D5" s="539"/>
      <c r="E5" s="511"/>
      <c r="F5" s="512"/>
    </row>
    <row r="6" spans="1:6" s="87" customFormat="1" ht="20.100000000000001" customHeight="1" x14ac:dyDescent="0.25">
      <c r="A6" s="543" t="s">
        <v>9</v>
      </c>
      <c r="B6" s="543"/>
      <c r="C6" s="543"/>
      <c r="D6" s="543"/>
      <c r="E6" s="543"/>
      <c r="F6" s="543"/>
    </row>
    <row r="7" spans="1:6" s="87" customFormat="1" ht="20.100000000000001" customHeight="1" thickBot="1" x14ac:dyDescent="0.3">
      <c r="A7" s="399"/>
      <c r="B7" s="399"/>
      <c r="C7" s="399"/>
      <c r="D7" s="399"/>
      <c r="E7" s="399"/>
      <c r="F7" s="399"/>
    </row>
    <row r="8" spans="1:6" ht="20.100000000000001" customHeight="1" thickBot="1" x14ac:dyDescent="0.25">
      <c r="A8" s="540" t="s">
        <v>297</v>
      </c>
      <c r="B8" s="541"/>
      <c r="C8" s="541"/>
      <c r="D8" s="541"/>
      <c r="E8" s="541"/>
      <c r="F8" s="542"/>
    </row>
    <row r="9" spans="1:6" ht="20.100000000000001" customHeight="1" x14ac:dyDescent="0.2">
      <c r="A9" s="334"/>
      <c r="B9" s="334"/>
      <c r="C9" s="334"/>
      <c r="D9" s="396"/>
      <c r="E9" s="396"/>
      <c r="F9" s="403"/>
    </row>
    <row r="10" spans="1:6" ht="20.100000000000001" customHeight="1" x14ac:dyDescent="0.25">
      <c r="A10" s="306" t="s">
        <v>30</v>
      </c>
      <c r="B10" s="306" t="s">
        <v>5</v>
      </c>
      <c r="C10" s="306" t="s">
        <v>0</v>
      </c>
      <c r="D10" s="397" t="s">
        <v>1</v>
      </c>
      <c r="E10" s="397" t="s">
        <v>2</v>
      </c>
      <c r="F10" s="306" t="s">
        <v>47</v>
      </c>
    </row>
    <row r="11" spans="1:6" ht="20.100000000000001" customHeight="1" x14ac:dyDescent="0.2">
      <c r="A11" s="164">
        <v>1</v>
      </c>
      <c r="B11" s="206" t="s">
        <v>97</v>
      </c>
      <c r="C11" s="285" t="s">
        <v>162</v>
      </c>
      <c r="D11" s="377">
        <v>59.333333333333336</v>
      </c>
      <c r="E11" s="394">
        <v>66</v>
      </c>
      <c r="F11" s="160">
        <f>IF(D11&gt;E11,D11,E11)</f>
        <v>66</v>
      </c>
    </row>
    <row r="12" spans="1:6" ht="20.100000000000001" customHeight="1" x14ac:dyDescent="0.2">
      <c r="A12" s="164">
        <v>2</v>
      </c>
      <c r="B12" s="205" t="s">
        <v>96</v>
      </c>
      <c r="C12" s="285" t="s">
        <v>162</v>
      </c>
      <c r="D12" s="377">
        <v>54</v>
      </c>
      <c r="E12" s="374">
        <v>61.333333333333336</v>
      </c>
      <c r="F12" s="160">
        <f>IF(D12&gt;E12,D12,E12)</f>
        <v>61.333333333333336</v>
      </c>
    </row>
    <row r="13" spans="1:6" ht="20.100000000000001" customHeight="1" x14ac:dyDescent="0.2">
      <c r="A13" s="164">
        <v>3</v>
      </c>
      <c r="B13" s="206" t="s">
        <v>101</v>
      </c>
      <c r="C13" s="285" t="s">
        <v>162</v>
      </c>
      <c r="D13" s="377">
        <v>35.333333333333336</v>
      </c>
      <c r="E13" s="374">
        <v>49.333333333333336</v>
      </c>
      <c r="F13" s="160">
        <f>IF(D13&gt;E13,D13,E13)</f>
        <v>49.333333333333336</v>
      </c>
    </row>
    <row r="14" spans="1:6" ht="20.100000000000001" customHeight="1" x14ac:dyDescent="0.2">
      <c r="A14" s="102"/>
      <c r="B14" s="387"/>
      <c r="C14" s="282"/>
      <c r="D14" s="468"/>
      <c r="E14" s="402"/>
      <c r="F14" s="161"/>
    </row>
    <row r="15" spans="1:6" ht="20.100000000000001" customHeight="1" thickBot="1" x14ac:dyDescent="0.25">
      <c r="A15" s="88"/>
      <c r="B15" s="88"/>
      <c r="C15" s="88"/>
      <c r="D15" s="115"/>
      <c r="E15" s="116"/>
      <c r="F15" s="117"/>
    </row>
    <row r="16" spans="1:6" ht="20.100000000000001" customHeight="1" thickBot="1" x14ac:dyDescent="0.25">
      <c r="A16" s="540" t="s">
        <v>298</v>
      </c>
      <c r="B16" s="541"/>
      <c r="C16" s="541"/>
      <c r="D16" s="541"/>
      <c r="E16" s="541"/>
      <c r="F16" s="542"/>
    </row>
    <row r="17" spans="1:6" ht="20.100000000000001" customHeight="1" x14ac:dyDescent="0.2">
      <c r="A17" s="95"/>
      <c r="B17" s="95"/>
      <c r="C17" s="95"/>
      <c r="D17" s="96"/>
      <c r="E17" s="97"/>
      <c r="F17" s="98"/>
    </row>
    <row r="18" spans="1:6" ht="20.100000000000001" customHeight="1" x14ac:dyDescent="0.25">
      <c r="A18" s="306" t="s">
        <v>30</v>
      </c>
      <c r="B18" s="306" t="s">
        <v>5</v>
      </c>
      <c r="C18" s="306" t="s">
        <v>0</v>
      </c>
      <c r="D18" s="397" t="s">
        <v>1</v>
      </c>
      <c r="E18" s="397" t="s">
        <v>2</v>
      </c>
      <c r="F18" s="306" t="s">
        <v>47</v>
      </c>
    </row>
    <row r="19" spans="1:6" ht="20.100000000000001" customHeight="1" x14ac:dyDescent="0.2">
      <c r="A19" s="164">
        <v>1</v>
      </c>
      <c r="B19" s="205" t="s">
        <v>183</v>
      </c>
      <c r="C19" s="285" t="s">
        <v>176</v>
      </c>
      <c r="D19" s="377">
        <v>93.333333333333329</v>
      </c>
      <c r="E19" s="394">
        <v>98</v>
      </c>
      <c r="F19" s="160">
        <f>IF(D19&gt;E19,D19,E19)</f>
        <v>98</v>
      </c>
    </row>
    <row r="20" spans="1:6" ht="20.100000000000001" customHeight="1" x14ac:dyDescent="0.2">
      <c r="A20" s="164">
        <v>2</v>
      </c>
      <c r="B20" s="205" t="s">
        <v>113</v>
      </c>
      <c r="C20" s="285" t="s">
        <v>162</v>
      </c>
      <c r="D20" s="377">
        <v>79.333333333333329</v>
      </c>
      <c r="E20" s="394">
        <v>86.333333333333329</v>
      </c>
      <c r="F20" s="160">
        <f>IF(D20&gt;E20,D20,E20)</f>
        <v>86.333333333333329</v>
      </c>
    </row>
    <row r="21" spans="1:6" ht="20.100000000000001" customHeight="1" x14ac:dyDescent="0.2">
      <c r="A21" s="164">
        <v>3</v>
      </c>
      <c r="B21" s="242" t="s">
        <v>70</v>
      </c>
      <c r="C21" s="285" t="s">
        <v>162</v>
      </c>
      <c r="D21" s="377">
        <v>68.666666666666671</v>
      </c>
      <c r="E21" s="374">
        <v>82.666666666666671</v>
      </c>
      <c r="F21" s="160">
        <f>IF(D21&gt;E21,D21,E21)</f>
        <v>82.666666666666671</v>
      </c>
    </row>
    <row r="22" spans="1:6" ht="20.100000000000001" customHeight="1" x14ac:dyDescent="0.2">
      <c r="A22" s="95"/>
      <c r="B22" s="103"/>
      <c r="C22" s="103"/>
      <c r="D22" s="96"/>
      <c r="E22" s="97"/>
      <c r="F22" s="98"/>
    </row>
    <row r="23" spans="1:6" ht="20.100000000000001" customHeight="1" thickBot="1" x14ac:dyDescent="0.3">
      <c r="A23" s="401"/>
      <c r="B23" s="118"/>
      <c r="C23" s="118"/>
      <c r="D23" s="118"/>
      <c r="E23" s="118"/>
      <c r="F23" s="118"/>
    </row>
    <row r="24" spans="1:6" ht="20.100000000000001" customHeight="1" thickBot="1" x14ac:dyDescent="0.25">
      <c r="A24" s="540" t="s">
        <v>193</v>
      </c>
      <c r="B24" s="541"/>
      <c r="C24" s="541"/>
      <c r="D24" s="541"/>
      <c r="E24" s="541"/>
      <c r="F24" s="542"/>
    </row>
    <row r="25" spans="1:6" ht="20.100000000000001" customHeight="1" x14ac:dyDescent="0.2">
      <c r="A25" s="334"/>
      <c r="B25" s="334"/>
      <c r="C25" s="334"/>
      <c r="D25" s="396"/>
      <c r="E25" s="396"/>
      <c r="F25" s="403"/>
    </row>
    <row r="26" spans="1:6" ht="20.100000000000001" customHeight="1" x14ac:dyDescent="0.25">
      <c r="A26" s="306" t="s">
        <v>30</v>
      </c>
      <c r="B26" s="306" t="s">
        <v>5</v>
      </c>
      <c r="C26" s="306" t="s">
        <v>0</v>
      </c>
      <c r="D26" s="397" t="s">
        <v>1</v>
      </c>
      <c r="E26" s="397" t="s">
        <v>2</v>
      </c>
      <c r="F26" s="306" t="s">
        <v>47</v>
      </c>
    </row>
    <row r="27" spans="1:6" ht="20.100000000000001" customHeight="1" x14ac:dyDescent="0.2">
      <c r="A27" s="164">
        <v>1</v>
      </c>
      <c r="B27" s="260" t="s">
        <v>178</v>
      </c>
      <c r="C27" s="255" t="s">
        <v>176</v>
      </c>
      <c r="D27" s="377">
        <v>42</v>
      </c>
      <c r="E27" s="374">
        <v>56</v>
      </c>
      <c r="F27" s="160">
        <f>IF(D27&gt;E27,D27,E27)</f>
        <v>56</v>
      </c>
    </row>
    <row r="28" spans="1:6" ht="20.100000000000001" customHeight="1" x14ac:dyDescent="0.2">
      <c r="A28" s="164">
        <f t="shared" ref="A28:A29" si="0">A27+1</f>
        <v>2</v>
      </c>
      <c r="B28" s="260" t="s">
        <v>186</v>
      </c>
      <c r="C28" s="255" t="s">
        <v>176</v>
      </c>
      <c r="D28" s="377">
        <v>54.333333333333336</v>
      </c>
      <c r="E28" s="394">
        <v>52.333333333333336</v>
      </c>
      <c r="F28" s="160">
        <f>IF(D28&gt;E28,D28,E28)</f>
        <v>54.333333333333336</v>
      </c>
    </row>
    <row r="29" spans="1:6" ht="20.100000000000001" customHeight="1" x14ac:dyDescent="0.2">
      <c r="A29" s="164">
        <f t="shared" si="0"/>
        <v>3</v>
      </c>
      <c r="B29" s="260" t="s">
        <v>177</v>
      </c>
      <c r="C29" s="255" t="s">
        <v>176</v>
      </c>
      <c r="D29" s="377">
        <v>53.333333333333336</v>
      </c>
      <c r="E29" s="394">
        <v>0</v>
      </c>
      <c r="F29" s="160">
        <f>IF(D29&gt;E29,D29,E29)</f>
        <v>53.333333333333336</v>
      </c>
    </row>
    <row r="30" spans="1:6" s="106" customFormat="1" ht="20.100000000000001" customHeight="1" thickBot="1" x14ac:dyDescent="0.25">
      <c r="A30" s="102"/>
      <c r="B30" s="163"/>
      <c r="C30" s="163"/>
      <c r="D30" s="404"/>
      <c r="E30" s="405"/>
      <c r="F30" s="176"/>
    </row>
    <row r="31" spans="1:6" ht="20.100000000000001" customHeight="1" thickBot="1" x14ac:dyDescent="0.25">
      <c r="A31" s="540" t="s">
        <v>299</v>
      </c>
      <c r="B31" s="541"/>
      <c r="C31" s="541"/>
      <c r="D31" s="541"/>
      <c r="E31" s="541"/>
      <c r="F31" s="542"/>
    </row>
    <row r="32" spans="1:6" ht="20.100000000000001" customHeight="1" x14ac:dyDescent="0.2">
      <c r="A32" s="95"/>
      <c r="B32" s="95"/>
      <c r="C32" s="95"/>
      <c r="D32" s="96"/>
      <c r="E32" s="97"/>
      <c r="F32" s="98"/>
    </row>
    <row r="33" spans="1:6" ht="20.100000000000001" customHeight="1" x14ac:dyDescent="0.25">
      <c r="A33" s="306" t="s">
        <v>30</v>
      </c>
      <c r="B33" s="306" t="s">
        <v>5</v>
      </c>
      <c r="C33" s="306" t="s">
        <v>0</v>
      </c>
      <c r="D33" s="397" t="s">
        <v>1</v>
      </c>
      <c r="E33" s="397" t="s">
        <v>2</v>
      </c>
      <c r="F33" s="306" t="s">
        <v>47</v>
      </c>
    </row>
    <row r="34" spans="1:6" ht="20.100000000000001" customHeight="1" x14ac:dyDescent="0.2">
      <c r="A34" s="491">
        <v>1</v>
      </c>
      <c r="B34" s="205" t="s">
        <v>146</v>
      </c>
      <c r="C34" s="285" t="s">
        <v>135</v>
      </c>
      <c r="D34" s="614">
        <v>74.333333333333329</v>
      </c>
      <c r="E34" s="615">
        <v>52</v>
      </c>
      <c r="F34" s="160">
        <f>IF(D34&gt;E34,D34,E34)</f>
        <v>74.333333333333329</v>
      </c>
    </row>
    <row r="35" spans="1:6" ht="20.100000000000001" customHeight="1" x14ac:dyDescent="0.2">
      <c r="A35" s="491">
        <f t="shared" ref="A35:A36" si="1">A34+1</f>
        <v>2</v>
      </c>
      <c r="B35" s="205" t="s">
        <v>173</v>
      </c>
      <c r="C35" s="285" t="s">
        <v>163</v>
      </c>
      <c r="D35" s="614">
        <v>53.333333333333336</v>
      </c>
      <c r="E35" s="616">
        <v>73</v>
      </c>
      <c r="F35" s="160">
        <f>IF(D35&gt;E35,D35,E35)</f>
        <v>73</v>
      </c>
    </row>
    <row r="36" spans="1:6" ht="20.100000000000001" customHeight="1" x14ac:dyDescent="0.2">
      <c r="A36" s="491">
        <f t="shared" si="1"/>
        <v>3</v>
      </c>
      <c r="B36" s="205" t="s">
        <v>265</v>
      </c>
      <c r="C36" s="285" t="s">
        <v>176</v>
      </c>
      <c r="D36" s="614">
        <v>71.666666666666671</v>
      </c>
      <c r="E36" s="615">
        <v>59</v>
      </c>
      <c r="F36" s="160">
        <f>IF(D36&gt;E36,D36,E36)</f>
        <v>71.666666666666671</v>
      </c>
    </row>
    <row r="37" spans="1:6" ht="20.100000000000001" customHeight="1" x14ac:dyDescent="0.2">
      <c r="A37" s="88"/>
      <c r="B37" s="88"/>
      <c r="C37" s="88"/>
      <c r="D37" s="115"/>
      <c r="E37" s="116"/>
      <c r="F37" s="117"/>
    </row>
    <row r="38" spans="1:6" ht="20.100000000000001" customHeight="1" thickBot="1" x14ac:dyDescent="0.3">
      <c r="A38" s="95"/>
      <c r="B38" s="197"/>
      <c r="C38" s="197"/>
      <c r="D38" s="96"/>
      <c r="E38" s="97"/>
      <c r="F38" s="98"/>
    </row>
    <row r="39" spans="1:6" s="106" customFormat="1" ht="20.100000000000001" customHeight="1" thickBot="1" x14ac:dyDescent="0.25">
      <c r="A39" s="540" t="s">
        <v>300</v>
      </c>
      <c r="B39" s="541"/>
      <c r="C39" s="541"/>
      <c r="D39" s="541"/>
      <c r="E39" s="541"/>
      <c r="F39" s="542"/>
    </row>
    <row r="40" spans="1:6" s="106" customFormat="1" ht="20.100000000000001" customHeight="1" x14ac:dyDescent="0.25">
      <c r="A40" s="76"/>
      <c r="B40" s="76"/>
      <c r="C40" s="76"/>
      <c r="D40" s="76"/>
      <c r="E40" s="76"/>
      <c r="F40" s="76"/>
    </row>
    <row r="41" spans="1:6" s="106" customFormat="1" ht="20.100000000000001" customHeight="1" x14ac:dyDescent="0.25">
      <c r="A41" s="302" t="s">
        <v>196</v>
      </c>
      <c r="B41" s="302" t="s">
        <v>5</v>
      </c>
      <c r="C41" s="302" t="s">
        <v>0</v>
      </c>
      <c r="D41" s="303" t="s">
        <v>1</v>
      </c>
      <c r="E41" s="303" t="s">
        <v>2</v>
      </c>
      <c r="F41" s="303" t="s">
        <v>47</v>
      </c>
    </row>
    <row r="42" spans="1:6" s="106" customFormat="1" ht="20.100000000000001" customHeight="1" x14ac:dyDescent="0.2">
      <c r="A42" s="44">
        <v>1</v>
      </c>
      <c r="B42" s="240" t="s">
        <v>172</v>
      </c>
      <c r="C42" s="287" t="s">
        <v>163</v>
      </c>
      <c r="D42" s="77">
        <v>58.333333333333336</v>
      </c>
      <c r="E42" s="77">
        <v>24.333333333333332</v>
      </c>
      <c r="F42" s="77">
        <f>IF(D42&gt;E42,D42,E42)</f>
        <v>58.333333333333336</v>
      </c>
    </row>
    <row r="43" spans="1:6" s="106" customFormat="1" ht="20.100000000000001" customHeight="1" x14ac:dyDescent="0.2">
      <c r="A43" s="44">
        <f>A42+1</f>
        <v>2</v>
      </c>
      <c r="B43" s="205" t="s">
        <v>143</v>
      </c>
      <c r="C43" s="285" t="s">
        <v>135</v>
      </c>
      <c r="D43" s="77">
        <v>55.333333333333336</v>
      </c>
      <c r="E43" s="77">
        <v>25.666666666666668</v>
      </c>
      <c r="F43" s="77">
        <f>IF(D43&gt;E43,D43,E43)</f>
        <v>55.333333333333336</v>
      </c>
    </row>
    <row r="44" spans="1:6" s="106" customFormat="1" ht="20.100000000000001" customHeight="1" x14ac:dyDescent="0.2">
      <c r="A44" s="44">
        <f>A43+1</f>
        <v>3</v>
      </c>
      <c r="B44" s="205" t="s">
        <v>153</v>
      </c>
      <c r="C44" s="285" t="s">
        <v>135</v>
      </c>
      <c r="D44" s="77">
        <v>49.333333333333336</v>
      </c>
      <c r="E44" s="77">
        <v>27.666666666666668</v>
      </c>
      <c r="F44" s="77">
        <f>IF(D44&gt;E44,D44,E44)</f>
        <v>49.333333333333336</v>
      </c>
    </row>
    <row r="45" spans="1:6" s="106" customFormat="1" ht="20.100000000000001" customHeight="1" thickBot="1" x14ac:dyDescent="0.25">
      <c r="A45" s="95"/>
      <c r="B45" s="95"/>
      <c r="C45" s="95"/>
      <c r="D45" s="96"/>
      <c r="E45" s="97"/>
      <c r="F45" s="98"/>
    </row>
    <row r="46" spans="1:6" s="106" customFormat="1" ht="21" thickBot="1" x14ac:dyDescent="0.25">
      <c r="A46" s="540" t="s">
        <v>301</v>
      </c>
      <c r="B46" s="541"/>
      <c r="C46" s="541"/>
      <c r="D46" s="541"/>
      <c r="E46" s="541"/>
      <c r="F46" s="542"/>
    </row>
    <row r="47" spans="1:6" s="106" customFormat="1" ht="13.5" thickBot="1" x14ac:dyDescent="0.25">
      <c r="A47" s="88"/>
      <c r="B47" s="88"/>
      <c r="C47" s="88"/>
      <c r="D47" s="88"/>
      <c r="E47" s="88"/>
      <c r="F47" s="117"/>
    </row>
    <row r="48" spans="1:6" s="106" customFormat="1" ht="20.100000000000001" customHeight="1" thickTop="1" x14ac:dyDescent="0.25">
      <c r="A48" s="171" t="s">
        <v>30</v>
      </c>
      <c r="B48" s="172" t="s">
        <v>5</v>
      </c>
      <c r="C48" s="172" t="s">
        <v>0</v>
      </c>
      <c r="D48" s="172" t="s">
        <v>1</v>
      </c>
      <c r="E48" s="172" t="s">
        <v>2</v>
      </c>
      <c r="F48" s="173" t="s">
        <v>47</v>
      </c>
    </row>
    <row r="49" spans="1:7" s="106" customFormat="1" ht="20.100000000000001" customHeight="1" x14ac:dyDescent="0.2">
      <c r="A49" s="164">
        <v>1</v>
      </c>
      <c r="B49" s="505" t="s">
        <v>164</v>
      </c>
      <c r="C49" s="501" t="s">
        <v>163</v>
      </c>
      <c r="D49" s="497">
        <v>81.666666666666671</v>
      </c>
      <c r="E49" s="498">
        <v>19.333333333333332</v>
      </c>
      <c r="F49" s="493">
        <f>IF(D49&gt;E49,D49,E49)</f>
        <v>81.666666666666671</v>
      </c>
    </row>
    <row r="50" spans="1:7" s="106" customFormat="1" ht="20.100000000000001" customHeight="1" x14ac:dyDescent="0.2">
      <c r="A50" s="164">
        <f t="shared" ref="A50:A51" si="2">A49+1</f>
        <v>2</v>
      </c>
      <c r="B50" s="205" t="s">
        <v>149</v>
      </c>
      <c r="C50" s="285" t="s">
        <v>135</v>
      </c>
      <c r="D50" s="497">
        <v>71.666666666666671</v>
      </c>
      <c r="E50" s="497">
        <v>39.666666666666664</v>
      </c>
      <c r="F50" s="492">
        <f>IF(D50&gt;E50,D50,E50)</f>
        <v>71.666666666666671</v>
      </c>
    </row>
    <row r="51" spans="1:7" s="106" customFormat="1" ht="20.100000000000001" customHeight="1" x14ac:dyDescent="0.2">
      <c r="A51" s="164">
        <f t="shared" si="2"/>
        <v>3</v>
      </c>
      <c r="B51" s="205" t="s">
        <v>120</v>
      </c>
      <c r="C51" s="285" t="s">
        <v>162</v>
      </c>
      <c r="D51" s="497">
        <v>38</v>
      </c>
      <c r="E51" s="497">
        <v>55</v>
      </c>
      <c r="F51" s="492">
        <f>IF(D51&gt;E51,D51,E51)</f>
        <v>55</v>
      </c>
    </row>
    <row r="52" spans="1:7" s="106" customFormat="1" ht="15.75" x14ac:dyDescent="0.25">
      <c r="A52" s="95"/>
      <c r="B52" s="125"/>
      <c r="C52" s="125"/>
      <c r="D52" s="126"/>
      <c r="E52" s="125"/>
      <c r="F52" s="125"/>
    </row>
    <row r="54" spans="1:7" s="106" customFormat="1" ht="15.75" x14ac:dyDescent="0.25">
      <c r="A54" s="99"/>
      <c r="C54" s="122"/>
      <c r="D54" s="123"/>
      <c r="E54" s="124"/>
      <c r="F54" s="124"/>
    </row>
    <row r="55" spans="1:7" s="106" customFormat="1" ht="18" x14ac:dyDescent="0.2">
      <c r="A55" s="550" t="s">
        <v>254</v>
      </c>
      <c r="B55" s="551"/>
      <c r="C55" s="551"/>
      <c r="D55" s="551"/>
      <c r="E55" s="551"/>
      <c r="F55" s="551"/>
      <c r="G55" s="643"/>
    </row>
    <row r="56" spans="1:7" s="106" customFormat="1" ht="13.5" thickBot="1" x14ac:dyDescent="0.25">
      <c r="A56" s="234"/>
      <c r="B56" s="234"/>
      <c r="C56" s="234"/>
      <c r="D56" s="611"/>
      <c r="E56" s="612"/>
      <c r="F56" s="613"/>
      <c r="G56" s="234"/>
    </row>
    <row r="57" spans="1:7" s="106" customFormat="1" ht="16.5" thickTop="1" x14ac:dyDescent="0.25">
      <c r="A57" s="23"/>
      <c r="B57" s="185" t="s">
        <v>45</v>
      </c>
      <c r="C57" s="186" t="s">
        <v>0</v>
      </c>
      <c r="D57" s="187" t="s">
        <v>33</v>
      </c>
      <c r="E57"/>
      <c r="F57"/>
      <c r="G57" s="234"/>
    </row>
    <row r="58" spans="1:7" s="106" customFormat="1" ht="15.75" x14ac:dyDescent="0.25">
      <c r="A58"/>
      <c r="B58" s="188">
        <v>1</v>
      </c>
      <c r="C58" s="27" t="s">
        <v>92</v>
      </c>
      <c r="D58" s="36">
        <v>258</v>
      </c>
      <c r="E58"/>
      <c r="F58"/>
      <c r="G58" s="214"/>
    </row>
    <row r="59" spans="1:7" s="106" customFormat="1" ht="15.75" x14ac:dyDescent="0.25">
      <c r="A59"/>
      <c r="B59" s="188">
        <f t="shared" ref="B59" si="3">B58+1</f>
        <v>2</v>
      </c>
      <c r="C59" s="287" t="s">
        <v>126</v>
      </c>
      <c r="D59" s="36">
        <v>113</v>
      </c>
      <c r="E59"/>
      <c r="F59"/>
      <c r="G59" s="214"/>
    </row>
    <row r="60" spans="1:7" s="106" customFormat="1" x14ac:dyDescent="0.2">
      <c r="A60" s="75"/>
      <c r="B60" s="75"/>
      <c r="C60" s="75"/>
      <c r="D60" s="107"/>
      <c r="F60" s="105"/>
    </row>
    <row r="61" spans="1:7" s="106" customFormat="1" x14ac:dyDescent="0.2">
      <c r="A61" s="75"/>
      <c r="B61" s="75"/>
      <c r="C61" s="75"/>
      <c r="D61" s="107"/>
      <c r="F61" s="105"/>
    </row>
    <row r="62" spans="1:7" s="106" customFormat="1" x14ac:dyDescent="0.2">
      <c r="A62" s="75"/>
      <c r="B62" s="75"/>
      <c r="C62" s="75"/>
      <c r="D62" s="107"/>
      <c r="F62" s="105"/>
    </row>
    <row r="63" spans="1:7" s="106" customFormat="1" x14ac:dyDescent="0.2">
      <c r="A63" s="75"/>
      <c r="B63" s="75"/>
      <c r="C63" s="75"/>
      <c r="D63" s="107"/>
      <c r="F63" s="105"/>
    </row>
    <row r="64" spans="1:7" s="106" customFormat="1" x14ac:dyDescent="0.2">
      <c r="A64" s="75"/>
      <c r="B64" s="75"/>
      <c r="C64" s="75"/>
      <c r="D64" s="107"/>
      <c r="F64" s="105"/>
    </row>
    <row r="65" spans="1:6" s="106" customFormat="1" x14ac:dyDescent="0.2">
      <c r="A65" s="75"/>
      <c r="B65" s="75"/>
      <c r="C65" s="75"/>
      <c r="D65" s="107"/>
      <c r="F65" s="105"/>
    </row>
    <row r="66" spans="1:6" s="106" customFormat="1" x14ac:dyDescent="0.2">
      <c r="A66" s="75"/>
      <c r="B66" s="75"/>
      <c r="C66" s="75"/>
      <c r="D66" s="107"/>
      <c r="F66" s="105"/>
    </row>
    <row r="67" spans="1:6" s="106" customFormat="1" x14ac:dyDescent="0.2">
      <c r="A67" s="75"/>
      <c r="B67" s="75"/>
      <c r="C67" s="75"/>
      <c r="D67" s="107"/>
      <c r="F67" s="105"/>
    </row>
    <row r="68" spans="1:6" s="106" customFormat="1" x14ac:dyDescent="0.2">
      <c r="A68" s="75"/>
      <c r="B68" s="75"/>
      <c r="C68" s="75"/>
      <c r="F68" s="105"/>
    </row>
    <row r="69" spans="1:6" s="106" customFormat="1" x14ac:dyDescent="0.2">
      <c r="A69" s="75"/>
      <c r="B69" s="75"/>
      <c r="C69" s="75"/>
      <c r="F69" s="105"/>
    </row>
    <row r="70" spans="1:6" s="106" customFormat="1" x14ac:dyDescent="0.2">
      <c r="A70" s="75"/>
      <c r="B70" s="75"/>
      <c r="C70" s="75"/>
      <c r="F70" s="105"/>
    </row>
    <row r="71" spans="1:6" s="106" customFormat="1" x14ac:dyDescent="0.2">
      <c r="A71" s="75"/>
      <c r="B71" s="75"/>
      <c r="C71" s="75"/>
      <c r="F71" s="105"/>
    </row>
    <row r="72" spans="1:6" s="106" customFormat="1" x14ac:dyDescent="0.2">
      <c r="A72" s="75"/>
      <c r="B72" s="75"/>
      <c r="C72" s="75"/>
      <c r="F72" s="105"/>
    </row>
    <row r="73" spans="1:6" s="106" customFormat="1" x14ac:dyDescent="0.2">
      <c r="A73" s="75"/>
      <c r="B73" s="75"/>
      <c r="C73" s="75"/>
      <c r="F73" s="105"/>
    </row>
    <row r="74" spans="1:6" s="106" customFormat="1" x14ac:dyDescent="0.2">
      <c r="A74" s="75"/>
      <c r="B74" s="75"/>
      <c r="C74" s="75"/>
      <c r="F74" s="105"/>
    </row>
    <row r="75" spans="1:6" s="106" customFormat="1" x14ac:dyDescent="0.2">
      <c r="A75" s="75"/>
      <c r="B75" s="75"/>
      <c r="C75" s="75"/>
      <c r="F75" s="105"/>
    </row>
    <row r="76" spans="1:6" s="106" customFormat="1" x14ac:dyDescent="0.2">
      <c r="A76" s="75"/>
      <c r="B76" s="75"/>
      <c r="C76" s="75"/>
      <c r="F76" s="105"/>
    </row>
    <row r="77" spans="1:6" s="106" customFormat="1" x14ac:dyDescent="0.2">
      <c r="A77" s="75"/>
      <c r="B77" s="75"/>
      <c r="C77" s="75"/>
      <c r="F77" s="105"/>
    </row>
    <row r="78" spans="1:6" s="106" customFormat="1" x14ac:dyDescent="0.2">
      <c r="A78" s="75"/>
      <c r="B78" s="75"/>
      <c r="C78" s="75"/>
      <c r="F78" s="105"/>
    </row>
    <row r="79" spans="1:6" s="106" customFormat="1" x14ac:dyDescent="0.2">
      <c r="A79" s="75"/>
      <c r="B79" s="75"/>
      <c r="C79" s="75"/>
      <c r="F79" s="105"/>
    </row>
    <row r="80" spans="1:6" s="106" customFormat="1" x14ac:dyDescent="0.2">
      <c r="A80" s="75"/>
      <c r="B80" s="75"/>
      <c r="C80" s="75"/>
      <c r="F80" s="105"/>
    </row>
    <row r="81" spans="1:6" s="106" customFormat="1" x14ac:dyDescent="0.2">
      <c r="A81" s="75"/>
      <c r="B81" s="75"/>
      <c r="C81" s="75"/>
      <c r="F81" s="105"/>
    </row>
    <row r="82" spans="1:6" s="106" customFormat="1" x14ac:dyDescent="0.2">
      <c r="A82" s="75"/>
      <c r="B82" s="75"/>
      <c r="C82" s="75"/>
      <c r="F82" s="105"/>
    </row>
    <row r="83" spans="1:6" s="106" customFormat="1" x14ac:dyDescent="0.2">
      <c r="A83" s="75"/>
      <c r="B83" s="75"/>
      <c r="C83" s="75"/>
      <c r="F83" s="105"/>
    </row>
    <row r="84" spans="1:6" s="106" customFormat="1" x14ac:dyDescent="0.2">
      <c r="A84" s="75"/>
      <c r="B84" s="75"/>
      <c r="C84" s="75"/>
      <c r="F84" s="105"/>
    </row>
    <row r="85" spans="1:6" s="106" customFormat="1" x14ac:dyDescent="0.2">
      <c r="A85" s="75"/>
      <c r="B85" s="75"/>
      <c r="C85" s="75"/>
      <c r="F85" s="105"/>
    </row>
    <row r="86" spans="1:6" s="106" customFormat="1" x14ac:dyDescent="0.2">
      <c r="A86" s="75"/>
      <c r="B86" s="75"/>
      <c r="C86" s="75"/>
      <c r="F86" s="105"/>
    </row>
    <row r="87" spans="1:6" s="106" customFormat="1" x14ac:dyDescent="0.2">
      <c r="A87" s="75"/>
      <c r="B87" s="75"/>
      <c r="C87" s="75"/>
      <c r="F87" s="105"/>
    </row>
    <row r="88" spans="1:6" s="106" customFormat="1" x14ac:dyDescent="0.2">
      <c r="A88" s="75"/>
      <c r="B88" s="75"/>
      <c r="C88" s="75"/>
      <c r="F88" s="105"/>
    </row>
    <row r="89" spans="1:6" s="106" customFormat="1" x14ac:dyDescent="0.2">
      <c r="A89" s="75"/>
      <c r="B89" s="75"/>
      <c r="C89" s="75"/>
      <c r="F89" s="105"/>
    </row>
    <row r="90" spans="1:6" s="106" customFormat="1" x14ac:dyDescent="0.2">
      <c r="A90" s="75"/>
      <c r="B90" s="75"/>
      <c r="C90" s="75"/>
      <c r="F90" s="105"/>
    </row>
    <row r="91" spans="1:6" s="106" customFormat="1" x14ac:dyDescent="0.2">
      <c r="A91" s="75"/>
      <c r="B91" s="75"/>
      <c r="C91" s="75"/>
      <c r="F91" s="105"/>
    </row>
    <row r="92" spans="1:6" s="106" customFormat="1" x14ac:dyDescent="0.2">
      <c r="A92" s="75"/>
      <c r="B92" s="75"/>
      <c r="C92" s="75"/>
      <c r="F92" s="105"/>
    </row>
    <row r="93" spans="1:6" s="106" customFormat="1" x14ac:dyDescent="0.2">
      <c r="A93" s="75"/>
      <c r="B93" s="75"/>
      <c r="C93" s="75"/>
      <c r="F93" s="105"/>
    </row>
    <row r="94" spans="1:6" s="106" customFormat="1" x14ac:dyDescent="0.2">
      <c r="A94" s="75"/>
      <c r="B94" s="75"/>
      <c r="C94" s="75"/>
      <c r="F94" s="105"/>
    </row>
    <row r="95" spans="1:6" s="106" customFormat="1" x14ac:dyDescent="0.2">
      <c r="A95" s="75"/>
      <c r="B95" s="75"/>
      <c r="C95" s="75"/>
      <c r="F95" s="105"/>
    </row>
    <row r="96" spans="1:6" s="106" customFormat="1" x14ac:dyDescent="0.2">
      <c r="A96" s="75"/>
      <c r="B96" s="75"/>
      <c r="C96" s="75"/>
      <c r="F96" s="105"/>
    </row>
    <row r="97" spans="1:6" s="106" customFormat="1" x14ac:dyDescent="0.2">
      <c r="A97" s="75"/>
      <c r="B97" s="75"/>
      <c r="C97" s="75"/>
      <c r="F97" s="105"/>
    </row>
    <row r="98" spans="1:6" s="106" customFormat="1" x14ac:dyDescent="0.2">
      <c r="A98" s="75"/>
      <c r="B98" s="75"/>
      <c r="C98" s="75"/>
      <c r="F98" s="105"/>
    </row>
    <row r="99" spans="1:6" s="106" customFormat="1" x14ac:dyDescent="0.2">
      <c r="A99" s="75"/>
      <c r="B99" s="75"/>
      <c r="C99" s="75"/>
      <c r="F99" s="105"/>
    </row>
    <row r="100" spans="1:6" s="106" customFormat="1" x14ac:dyDescent="0.2">
      <c r="A100" s="75"/>
      <c r="B100" s="75"/>
      <c r="C100" s="75"/>
      <c r="F100" s="105"/>
    </row>
    <row r="101" spans="1:6" s="106" customFormat="1" x14ac:dyDescent="0.2">
      <c r="A101" s="75"/>
      <c r="B101" s="75"/>
      <c r="C101" s="75"/>
      <c r="F101" s="105"/>
    </row>
    <row r="102" spans="1:6" s="106" customFormat="1" x14ac:dyDescent="0.2">
      <c r="A102" s="75"/>
      <c r="B102" s="75"/>
      <c r="C102" s="75"/>
      <c r="F102" s="105"/>
    </row>
    <row r="103" spans="1:6" s="106" customFormat="1" x14ac:dyDescent="0.2">
      <c r="A103" s="75"/>
      <c r="B103" s="75"/>
      <c r="C103" s="75"/>
      <c r="F103" s="105"/>
    </row>
    <row r="104" spans="1:6" s="106" customFormat="1" x14ac:dyDescent="0.2">
      <c r="A104" s="75"/>
      <c r="B104" s="75"/>
      <c r="C104" s="75"/>
      <c r="F104" s="105"/>
    </row>
    <row r="105" spans="1:6" s="106" customFormat="1" x14ac:dyDescent="0.2">
      <c r="A105" s="75"/>
      <c r="B105" s="75"/>
      <c r="C105" s="75"/>
      <c r="F105" s="105"/>
    </row>
    <row r="106" spans="1:6" s="106" customFormat="1" x14ac:dyDescent="0.2">
      <c r="A106" s="75"/>
      <c r="B106" s="75"/>
      <c r="C106" s="75"/>
      <c r="F106" s="105"/>
    </row>
    <row r="107" spans="1:6" s="106" customFormat="1" x14ac:dyDescent="0.2">
      <c r="A107" s="75"/>
      <c r="B107" s="75"/>
      <c r="C107" s="75"/>
      <c r="F107" s="105"/>
    </row>
    <row r="108" spans="1:6" s="106" customFormat="1" x14ac:dyDescent="0.2">
      <c r="A108" s="75"/>
      <c r="B108" s="75"/>
      <c r="C108" s="75"/>
      <c r="F108" s="105"/>
    </row>
    <row r="109" spans="1:6" s="106" customFormat="1" x14ac:dyDescent="0.2">
      <c r="A109" s="75"/>
      <c r="B109" s="75"/>
      <c r="C109" s="75"/>
      <c r="F109" s="105"/>
    </row>
    <row r="110" spans="1:6" s="106" customFormat="1" x14ac:dyDescent="0.2">
      <c r="A110" s="75"/>
      <c r="B110" s="75"/>
      <c r="C110" s="75"/>
      <c r="F110" s="105"/>
    </row>
    <row r="111" spans="1:6" s="106" customFormat="1" x14ac:dyDescent="0.2">
      <c r="A111" s="75"/>
      <c r="B111" s="75"/>
      <c r="C111" s="75"/>
      <c r="F111" s="105"/>
    </row>
    <row r="112" spans="1:6" s="106" customFormat="1" x14ac:dyDescent="0.2">
      <c r="A112" s="75"/>
      <c r="B112" s="75"/>
      <c r="C112" s="75"/>
      <c r="F112" s="105"/>
    </row>
    <row r="113" spans="1:6" s="106" customFormat="1" x14ac:dyDescent="0.2">
      <c r="A113" s="75"/>
      <c r="B113" s="75"/>
      <c r="C113" s="75"/>
      <c r="F113" s="105"/>
    </row>
    <row r="114" spans="1:6" s="106" customFormat="1" x14ac:dyDescent="0.2">
      <c r="A114" s="75"/>
      <c r="B114" s="75"/>
      <c r="C114" s="75"/>
      <c r="F114" s="105"/>
    </row>
    <row r="115" spans="1:6" s="106" customFormat="1" x14ac:dyDescent="0.2">
      <c r="A115" s="75"/>
      <c r="B115" s="75"/>
      <c r="C115" s="75"/>
      <c r="F115" s="105"/>
    </row>
    <row r="116" spans="1:6" s="106" customFormat="1" x14ac:dyDescent="0.2">
      <c r="A116" s="75"/>
      <c r="B116" s="75"/>
      <c r="C116" s="75"/>
      <c r="F116" s="105"/>
    </row>
    <row r="117" spans="1:6" s="106" customFormat="1" x14ac:dyDescent="0.2">
      <c r="A117" s="75"/>
      <c r="B117" s="75"/>
      <c r="C117" s="75"/>
      <c r="F117" s="105"/>
    </row>
    <row r="118" spans="1:6" s="106" customFormat="1" x14ac:dyDescent="0.2">
      <c r="A118" s="75"/>
      <c r="B118" s="75"/>
      <c r="C118" s="75"/>
      <c r="F118" s="105"/>
    </row>
    <row r="119" spans="1:6" s="106" customFormat="1" x14ac:dyDescent="0.2">
      <c r="A119" s="75"/>
      <c r="B119" s="75"/>
      <c r="C119" s="75"/>
      <c r="F119" s="105"/>
    </row>
    <row r="120" spans="1:6" s="106" customFormat="1" x14ac:dyDescent="0.2">
      <c r="A120" s="75"/>
      <c r="B120" s="75"/>
      <c r="C120" s="75"/>
      <c r="F120" s="105"/>
    </row>
    <row r="121" spans="1:6" s="106" customFormat="1" x14ac:dyDescent="0.2">
      <c r="A121" s="75"/>
      <c r="B121" s="75"/>
      <c r="C121" s="75"/>
      <c r="F121" s="105"/>
    </row>
    <row r="122" spans="1:6" s="106" customFormat="1" x14ac:dyDescent="0.2">
      <c r="A122" s="75"/>
      <c r="B122" s="75"/>
      <c r="C122" s="75"/>
      <c r="F122" s="105"/>
    </row>
    <row r="123" spans="1:6" s="106" customFormat="1" x14ac:dyDescent="0.2">
      <c r="A123" s="75"/>
      <c r="B123" s="75"/>
      <c r="C123" s="75"/>
      <c r="F123" s="105"/>
    </row>
    <row r="124" spans="1:6" s="106" customFormat="1" x14ac:dyDescent="0.2">
      <c r="A124" s="75"/>
      <c r="B124" s="75"/>
      <c r="C124" s="75"/>
      <c r="F124" s="105"/>
    </row>
    <row r="125" spans="1:6" s="106" customFormat="1" x14ac:dyDescent="0.2">
      <c r="A125" s="75"/>
      <c r="B125" s="75"/>
      <c r="C125" s="75"/>
      <c r="F125" s="105"/>
    </row>
    <row r="126" spans="1:6" s="106" customFormat="1" x14ac:dyDescent="0.2">
      <c r="A126" s="75"/>
      <c r="B126" s="75"/>
      <c r="C126" s="75"/>
      <c r="F126" s="105"/>
    </row>
    <row r="127" spans="1:6" s="106" customFormat="1" x14ac:dyDescent="0.2">
      <c r="A127" s="75"/>
      <c r="B127" s="75"/>
      <c r="C127" s="75"/>
      <c r="F127" s="105"/>
    </row>
    <row r="128" spans="1:6" s="106" customFormat="1" x14ac:dyDescent="0.2">
      <c r="A128" s="75"/>
      <c r="B128" s="75"/>
      <c r="C128" s="75"/>
      <c r="F128" s="105"/>
    </row>
    <row r="129" spans="1:6" s="106" customFormat="1" x14ac:dyDescent="0.2">
      <c r="A129" s="75"/>
      <c r="B129" s="75"/>
      <c r="C129" s="75"/>
      <c r="F129" s="105"/>
    </row>
    <row r="130" spans="1:6" s="106" customFormat="1" x14ac:dyDescent="0.2">
      <c r="A130" s="75"/>
      <c r="B130" s="75"/>
      <c r="C130" s="75"/>
      <c r="F130" s="105"/>
    </row>
    <row r="131" spans="1:6" s="106" customFormat="1" x14ac:dyDescent="0.2">
      <c r="A131" s="75"/>
      <c r="B131" s="75"/>
      <c r="C131" s="75"/>
      <c r="F131" s="105"/>
    </row>
    <row r="132" spans="1:6" s="106" customFormat="1" x14ac:dyDescent="0.2">
      <c r="A132" s="75"/>
      <c r="B132" s="75"/>
      <c r="C132" s="75"/>
      <c r="F132" s="105"/>
    </row>
    <row r="133" spans="1:6" s="106" customFormat="1" x14ac:dyDescent="0.2">
      <c r="A133" s="75"/>
      <c r="B133" s="75"/>
      <c r="C133" s="75"/>
      <c r="F133" s="105"/>
    </row>
    <row r="134" spans="1:6" s="106" customFormat="1" x14ac:dyDescent="0.2">
      <c r="A134" s="75"/>
      <c r="B134" s="75"/>
      <c r="C134" s="75"/>
      <c r="F134" s="105"/>
    </row>
    <row r="135" spans="1:6" s="106" customFormat="1" x14ac:dyDescent="0.2">
      <c r="A135" s="75"/>
      <c r="B135" s="75"/>
      <c r="C135" s="75"/>
      <c r="F135" s="105"/>
    </row>
    <row r="136" spans="1:6" s="106" customFormat="1" x14ac:dyDescent="0.2">
      <c r="A136" s="75"/>
      <c r="B136" s="75"/>
      <c r="C136" s="75"/>
      <c r="F136" s="105"/>
    </row>
    <row r="137" spans="1:6" s="106" customFormat="1" x14ac:dyDescent="0.2">
      <c r="A137" s="75"/>
      <c r="B137" s="75"/>
      <c r="C137" s="75"/>
      <c r="F137" s="105"/>
    </row>
    <row r="138" spans="1:6" s="106" customFormat="1" x14ac:dyDescent="0.2">
      <c r="A138" s="75"/>
      <c r="B138" s="75"/>
      <c r="C138" s="75"/>
      <c r="F138" s="105"/>
    </row>
    <row r="139" spans="1:6" s="106" customFormat="1" x14ac:dyDescent="0.2">
      <c r="A139" s="75"/>
      <c r="B139" s="75"/>
      <c r="C139" s="75"/>
      <c r="F139" s="105"/>
    </row>
    <row r="140" spans="1:6" s="106" customFormat="1" x14ac:dyDescent="0.2">
      <c r="A140" s="75"/>
      <c r="B140" s="75"/>
      <c r="C140" s="75"/>
      <c r="F140" s="105"/>
    </row>
    <row r="141" spans="1:6" s="106" customFormat="1" x14ac:dyDescent="0.2">
      <c r="A141" s="75"/>
      <c r="B141" s="75"/>
      <c r="C141" s="75"/>
      <c r="F141" s="105"/>
    </row>
    <row r="142" spans="1:6" s="106" customFormat="1" x14ac:dyDescent="0.2">
      <c r="A142" s="75"/>
      <c r="B142" s="75"/>
      <c r="C142" s="75"/>
      <c r="F142" s="105"/>
    </row>
    <row r="143" spans="1:6" s="106" customFormat="1" x14ac:dyDescent="0.2">
      <c r="A143" s="75"/>
      <c r="B143" s="75"/>
      <c r="C143" s="75"/>
      <c r="F143" s="105"/>
    </row>
    <row r="144" spans="1:6" s="106" customFormat="1" x14ac:dyDescent="0.2">
      <c r="A144" s="75"/>
      <c r="B144" s="75"/>
      <c r="C144" s="75"/>
      <c r="F144" s="105"/>
    </row>
    <row r="145" spans="1:6" s="106" customFormat="1" x14ac:dyDescent="0.2">
      <c r="A145" s="75"/>
      <c r="B145" s="75"/>
      <c r="C145" s="75"/>
      <c r="F145" s="105"/>
    </row>
    <row r="146" spans="1:6" s="106" customFormat="1" x14ac:dyDescent="0.2">
      <c r="A146" s="75"/>
      <c r="B146" s="75"/>
      <c r="C146" s="75"/>
      <c r="F146" s="105"/>
    </row>
    <row r="147" spans="1:6" s="106" customFormat="1" x14ac:dyDescent="0.2">
      <c r="A147" s="75"/>
      <c r="B147" s="75"/>
      <c r="C147" s="75"/>
      <c r="F147" s="105"/>
    </row>
    <row r="148" spans="1:6" s="106" customFormat="1" x14ac:dyDescent="0.2">
      <c r="A148" s="75"/>
      <c r="B148" s="75"/>
      <c r="C148" s="75"/>
      <c r="F148" s="105"/>
    </row>
    <row r="149" spans="1:6" s="106" customFormat="1" x14ac:dyDescent="0.2">
      <c r="A149" s="75"/>
      <c r="B149" s="75"/>
      <c r="C149" s="75"/>
      <c r="F149" s="105"/>
    </row>
    <row r="150" spans="1:6" s="106" customFormat="1" x14ac:dyDescent="0.2">
      <c r="A150" s="75"/>
      <c r="B150" s="75"/>
      <c r="C150" s="75"/>
      <c r="F150" s="105"/>
    </row>
    <row r="151" spans="1:6" s="106" customFormat="1" x14ac:dyDescent="0.2">
      <c r="A151" s="75"/>
      <c r="B151" s="75"/>
      <c r="C151" s="75"/>
      <c r="F151" s="105"/>
    </row>
    <row r="152" spans="1:6" s="106" customFormat="1" x14ac:dyDescent="0.2">
      <c r="A152" s="75"/>
      <c r="B152" s="75"/>
      <c r="C152" s="75"/>
      <c r="F152" s="105"/>
    </row>
    <row r="153" spans="1:6" s="106" customFormat="1" x14ac:dyDescent="0.2">
      <c r="A153" s="75"/>
      <c r="B153" s="75"/>
      <c r="C153" s="75"/>
      <c r="F153" s="105"/>
    </row>
    <row r="154" spans="1:6" s="106" customFormat="1" x14ac:dyDescent="0.2">
      <c r="A154" s="75"/>
      <c r="B154" s="75"/>
      <c r="C154" s="75"/>
      <c r="F154" s="105"/>
    </row>
    <row r="155" spans="1:6" s="106" customFormat="1" x14ac:dyDescent="0.2">
      <c r="A155" s="75"/>
      <c r="B155" s="75"/>
      <c r="C155" s="75"/>
      <c r="F155" s="105"/>
    </row>
    <row r="156" spans="1:6" s="106" customFormat="1" x14ac:dyDescent="0.2">
      <c r="A156" s="75"/>
      <c r="B156" s="75"/>
      <c r="C156" s="75"/>
      <c r="F156" s="105"/>
    </row>
    <row r="157" spans="1:6" s="106" customFormat="1" x14ac:dyDescent="0.2">
      <c r="A157" s="75"/>
      <c r="B157" s="75"/>
      <c r="C157" s="75"/>
      <c r="F157" s="105"/>
    </row>
    <row r="158" spans="1:6" s="106" customFormat="1" x14ac:dyDescent="0.2">
      <c r="A158" s="75"/>
      <c r="B158" s="75"/>
      <c r="C158" s="75"/>
      <c r="F158" s="105"/>
    </row>
    <row r="159" spans="1:6" s="106" customFormat="1" x14ac:dyDescent="0.2">
      <c r="A159" s="75"/>
      <c r="B159" s="75"/>
      <c r="C159" s="75"/>
      <c r="F159" s="105"/>
    </row>
    <row r="160" spans="1:6" s="106" customFormat="1" x14ac:dyDescent="0.2">
      <c r="A160" s="75"/>
      <c r="B160" s="75"/>
      <c r="C160" s="75"/>
      <c r="F160" s="105"/>
    </row>
    <row r="161" spans="1:6" s="106" customFormat="1" x14ac:dyDescent="0.2">
      <c r="A161" s="75"/>
      <c r="B161" s="75"/>
      <c r="C161" s="75"/>
      <c r="F161" s="105"/>
    </row>
    <row r="162" spans="1:6" s="106" customFormat="1" x14ac:dyDescent="0.2">
      <c r="A162" s="75"/>
      <c r="B162" s="75"/>
      <c r="C162" s="75"/>
      <c r="F162" s="105"/>
    </row>
    <row r="163" spans="1:6" s="106" customFormat="1" x14ac:dyDescent="0.2">
      <c r="A163" s="75"/>
      <c r="B163" s="75"/>
      <c r="C163" s="75"/>
      <c r="F163" s="105"/>
    </row>
    <row r="164" spans="1:6" s="106" customFormat="1" x14ac:dyDescent="0.2">
      <c r="A164" s="75"/>
      <c r="B164" s="75"/>
      <c r="C164" s="75"/>
      <c r="F164" s="105"/>
    </row>
    <row r="165" spans="1:6" s="106" customFormat="1" x14ac:dyDescent="0.2">
      <c r="A165" s="75"/>
      <c r="B165" s="75"/>
      <c r="C165" s="75"/>
      <c r="F165" s="105"/>
    </row>
    <row r="166" spans="1:6" s="106" customFormat="1" x14ac:dyDescent="0.2">
      <c r="A166" s="75"/>
      <c r="B166" s="75"/>
      <c r="C166" s="75"/>
      <c r="F166" s="105"/>
    </row>
    <row r="167" spans="1:6" s="106" customFormat="1" x14ac:dyDescent="0.2">
      <c r="A167" s="75"/>
      <c r="B167" s="75"/>
      <c r="C167" s="75"/>
      <c r="F167" s="105"/>
    </row>
    <row r="168" spans="1:6" s="106" customFormat="1" x14ac:dyDescent="0.2">
      <c r="A168" s="75"/>
      <c r="B168" s="75"/>
      <c r="C168" s="75"/>
      <c r="F168" s="105"/>
    </row>
    <row r="169" spans="1:6" s="106" customFormat="1" x14ac:dyDescent="0.2">
      <c r="A169" s="75"/>
      <c r="B169" s="75"/>
      <c r="C169" s="75"/>
      <c r="F169" s="105"/>
    </row>
    <row r="170" spans="1:6" s="106" customFormat="1" x14ac:dyDescent="0.2">
      <c r="A170" s="75"/>
      <c r="B170" s="75"/>
      <c r="C170" s="75"/>
      <c r="F170" s="105"/>
    </row>
    <row r="171" spans="1:6" s="106" customFormat="1" x14ac:dyDescent="0.2">
      <c r="A171" s="75"/>
      <c r="B171" s="75"/>
      <c r="C171" s="75"/>
      <c r="F171" s="105"/>
    </row>
    <row r="172" spans="1:6" s="106" customFormat="1" x14ac:dyDescent="0.2">
      <c r="A172" s="75"/>
      <c r="B172" s="75"/>
      <c r="C172" s="75"/>
      <c r="F172" s="105"/>
    </row>
    <row r="173" spans="1:6" s="106" customFormat="1" x14ac:dyDescent="0.2">
      <c r="A173" s="75"/>
      <c r="B173" s="75"/>
      <c r="C173" s="75"/>
      <c r="F173" s="105"/>
    </row>
    <row r="174" spans="1:6" s="106" customFormat="1" x14ac:dyDescent="0.2">
      <c r="A174" s="75"/>
      <c r="B174" s="75"/>
      <c r="C174" s="75"/>
      <c r="F174" s="105"/>
    </row>
    <row r="175" spans="1:6" s="106" customFormat="1" x14ac:dyDescent="0.2">
      <c r="A175" s="75"/>
      <c r="B175" s="75"/>
      <c r="C175" s="75"/>
      <c r="F175" s="105"/>
    </row>
    <row r="176" spans="1:6" s="106" customFormat="1" x14ac:dyDescent="0.2">
      <c r="A176" s="75"/>
      <c r="B176" s="75"/>
      <c r="C176" s="75"/>
      <c r="F176" s="105"/>
    </row>
    <row r="177" spans="1:6" s="106" customFormat="1" x14ac:dyDescent="0.2">
      <c r="A177" s="75"/>
      <c r="B177" s="75"/>
      <c r="C177" s="75"/>
      <c r="F177" s="105"/>
    </row>
    <row r="178" spans="1:6" s="106" customFormat="1" x14ac:dyDescent="0.2">
      <c r="A178" s="75"/>
      <c r="B178" s="75"/>
      <c r="C178" s="75"/>
      <c r="F178" s="105"/>
    </row>
    <row r="179" spans="1:6" s="106" customFormat="1" x14ac:dyDescent="0.2">
      <c r="A179" s="75"/>
      <c r="B179" s="75"/>
      <c r="C179" s="75"/>
      <c r="F179" s="105"/>
    </row>
    <row r="180" spans="1:6" s="106" customFormat="1" x14ac:dyDescent="0.2">
      <c r="A180" s="75"/>
      <c r="B180" s="75"/>
      <c r="C180" s="75"/>
      <c r="F180" s="105"/>
    </row>
    <row r="181" spans="1:6" s="106" customFormat="1" x14ac:dyDescent="0.2">
      <c r="A181" s="75"/>
      <c r="B181" s="75"/>
      <c r="C181" s="75"/>
      <c r="F181" s="105"/>
    </row>
    <row r="182" spans="1:6" s="106" customFormat="1" x14ac:dyDescent="0.2">
      <c r="A182" s="75"/>
      <c r="B182" s="75"/>
      <c r="C182" s="75"/>
      <c r="F182" s="105"/>
    </row>
    <row r="183" spans="1:6" s="106" customFormat="1" x14ac:dyDescent="0.2">
      <c r="A183" s="75"/>
      <c r="B183" s="75"/>
      <c r="C183" s="75"/>
      <c r="F183" s="105"/>
    </row>
    <row r="184" spans="1:6" s="106" customFormat="1" x14ac:dyDescent="0.2">
      <c r="A184" s="75"/>
      <c r="B184" s="75"/>
      <c r="C184" s="75"/>
      <c r="F184" s="105"/>
    </row>
    <row r="185" spans="1:6" s="106" customFormat="1" x14ac:dyDescent="0.2">
      <c r="A185" s="75"/>
      <c r="B185" s="75"/>
      <c r="C185" s="75"/>
      <c r="F185" s="105"/>
    </row>
    <row r="186" spans="1:6" s="106" customFormat="1" x14ac:dyDescent="0.2">
      <c r="A186" s="75"/>
      <c r="B186" s="75"/>
      <c r="C186" s="75"/>
      <c r="F186" s="105"/>
    </row>
    <row r="187" spans="1:6" s="106" customFormat="1" x14ac:dyDescent="0.2">
      <c r="A187" s="75"/>
      <c r="B187" s="75"/>
      <c r="C187" s="75"/>
      <c r="F187" s="105"/>
    </row>
    <row r="188" spans="1:6" s="106" customFormat="1" x14ac:dyDescent="0.2">
      <c r="A188" s="75"/>
      <c r="B188" s="75"/>
      <c r="C188" s="75"/>
      <c r="F188" s="105"/>
    </row>
    <row r="189" spans="1:6" s="106" customFormat="1" x14ac:dyDescent="0.2">
      <c r="A189" s="75"/>
      <c r="B189" s="75"/>
      <c r="C189" s="75"/>
      <c r="F189" s="105"/>
    </row>
    <row r="190" spans="1:6" s="106" customFormat="1" x14ac:dyDescent="0.2">
      <c r="A190" s="75"/>
      <c r="B190" s="75"/>
      <c r="C190" s="75"/>
      <c r="F190" s="105"/>
    </row>
    <row r="191" spans="1:6" s="106" customFormat="1" x14ac:dyDescent="0.2">
      <c r="A191" s="75"/>
      <c r="B191" s="75"/>
      <c r="C191" s="75"/>
      <c r="F191" s="105"/>
    </row>
    <row r="192" spans="1:6" s="106" customFormat="1" x14ac:dyDescent="0.2">
      <c r="A192" s="75"/>
      <c r="B192" s="75"/>
      <c r="C192" s="75"/>
      <c r="F192" s="105"/>
    </row>
    <row r="193" spans="1:6" s="106" customFormat="1" x14ac:dyDescent="0.2">
      <c r="A193" s="75"/>
      <c r="B193" s="75"/>
      <c r="C193" s="75"/>
      <c r="F193" s="105"/>
    </row>
    <row r="194" spans="1:6" s="106" customFormat="1" x14ac:dyDescent="0.2">
      <c r="A194" s="75"/>
      <c r="B194" s="75"/>
      <c r="C194" s="75"/>
      <c r="F194" s="105"/>
    </row>
    <row r="195" spans="1:6" s="106" customFormat="1" x14ac:dyDescent="0.2">
      <c r="A195" s="75"/>
      <c r="B195" s="75"/>
      <c r="C195" s="75"/>
      <c r="F195" s="105"/>
    </row>
    <row r="196" spans="1:6" s="106" customFormat="1" x14ac:dyDescent="0.2">
      <c r="A196" s="75"/>
      <c r="B196" s="75"/>
      <c r="C196" s="75"/>
      <c r="F196" s="105"/>
    </row>
    <row r="197" spans="1:6" s="106" customFormat="1" x14ac:dyDescent="0.2">
      <c r="A197" s="75"/>
      <c r="B197" s="75"/>
      <c r="C197" s="75"/>
      <c r="F197" s="105"/>
    </row>
    <row r="198" spans="1:6" s="106" customFormat="1" x14ac:dyDescent="0.2">
      <c r="A198" s="75"/>
      <c r="B198" s="75"/>
      <c r="C198" s="75"/>
      <c r="F198" s="105"/>
    </row>
    <row r="199" spans="1:6" s="106" customFormat="1" x14ac:dyDescent="0.2">
      <c r="A199" s="75"/>
      <c r="B199" s="75"/>
      <c r="C199" s="75"/>
      <c r="F199" s="105"/>
    </row>
    <row r="200" spans="1:6" s="106" customFormat="1" x14ac:dyDescent="0.2">
      <c r="A200" s="75"/>
      <c r="B200" s="75"/>
      <c r="C200" s="75"/>
      <c r="F200" s="105"/>
    </row>
    <row r="201" spans="1:6" s="106" customFormat="1" x14ac:dyDescent="0.2">
      <c r="A201" s="75"/>
      <c r="B201" s="75"/>
      <c r="C201" s="75"/>
      <c r="F201" s="105"/>
    </row>
    <row r="202" spans="1:6" s="106" customFormat="1" x14ac:dyDescent="0.2">
      <c r="A202" s="75"/>
      <c r="B202" s="75"/>
      <c r="C202" s="75"/>
      <c r="F202" s="105"/>
    </row>
    <row r="203" spans="1:6" s="106" customFormat="1" x14ac:dyDescent="0.2">
      <c r="A203" s="75"/>
      <c r="B203" s="75"/>
      <c r="C203" s="75"/>
      <c r="F203" s="105"/>
    </row>
    <row r="204" spans="1:6" s="106" customFormat="1" x14ac:dyDescent="0.2">
      <c r="A204" s="75"/>
      <c r="B204" s="75"/>
      <c r="C204" s="75"/>
      <c r="F204" s="105"/>
    </row>
    <row r="205" spans="1:6" s="106" customFormat="1" x14ac:dyDescent="0.2">
      <c r="A205" s="75"/>
      <c r="B205" s="75"/>
      <c r="C205" s="75"/>
      <c r="F205" s="105"/>
    </row>
    <row r="206" spans="1:6" s="106" customFormat="1" x14ac:dyDescent="0.2">
      <c r="A206" s="75"/>
      <c r="B206" s="75"/>
      <c r="C206" s="75"/>
      <c r="F206" s="105"/>
    </row>
    <row r="207" spans="1:6" s="106" customFormat="1" x14ac:dyDescent="0.2">
      <c r="A207" s="75"/>
      <c r="B207" s="75"/>
      <c r="C207" s="75"/>
      <c r="F207" s="105"/>
    </row>
    <row r="208" spans="1:6" s="106" customFormat="1" x14ac:dyDescent="0.2">
      <c r="A208" s="75"/>
      <c r="B208" s="75"/>
      <c r="C208" s="75"/>
      <c r="F208" s="105"/>
    </row>
    <row r="209" spans="1:6" s="106" customFormat="1" x14ac:dyDescent="0.2">
      <c r="A209" s="75"/>
      <c r="B209" s="75"/>
      <c r="C209" s="75"/>
      <c r="F209" s="105"/>
    </row>
    <row r="210" spans="1:6" s="106" customFormat="1" x14ac:dyDescent="0.2">
      <c r="A210" s="75"/>
      <c r="B210" s="75"/>
      <c r="C210" s="75"/>
      <c r="F210" s="105"/>
    </row>
    <row r="211" spans="1:6" s="106" customFormat="1" x14ac:dyDescent="0.2">
      <c r="A211" s="75"/>
      <c r="B211" s="75"/>
      <c r="C211" s="75"/>
      <c r="F211" s="105"/>
    </row>
    <row r="212" spans="1:6" s="106" customFormat="1" x14ac:dyDescent="0.2">
      <c r="A212" s="75"/>
      <c r="B212" s="75"/>
      <c r="C212" s="75"/>
      <c r="F212" s="105"/>
    </row>
    <row r="213" spans="1:6" s="106" customFormat="1" x14ac:dyDescent="0.2">
      <c r="A213" s="75"/>
      <c r="B213" s="75"/>
      <c r="C213" s="75"/>
      <c r="F213" s="105"/>
    </row>
    <row r="214" spans="1:6" s="106" customFormat="1" x14ac:dyDescent="0.2">
      <c r="A214" s="75"/>
      <c r="B214" s="75"/>
      <c r="C214" s="75"/>
      <c r="F214" s="105"/>
    </row>
    <row r="215" spans="1:6" s="106" customFormat="1" x14ac:dyDescent="0.2">
      <c r="A215" s="75"/>
      <c r="B215" s="75"/>
      <c r="C215" s="75"/>
      <c r="F215" s="105"/>
    </row>
    <row r="216" spans="1:6" s="106" customFormat="1" x14ac:dyDescent="0.2">
      <c r="A216" s="75"/>
      <c r="B216" s="75"/>
      <c r="C216" s="75"/>
      <c r="F216" s="105"/>
    </row>
    <row r="217" spans="1:6" s="106" customFormat="1" x14ac:dyDescent="0.2">
      <c r="A217" s="75"/>
      <c r="B217" s="75"/>
      <c r="C217" s="75"/>
      <c r="F217" s="105"/>
    </row>
    <row r="218" spans="1:6" s="106" customFormat="1" x14ac:dyDescent="0.2">
      <c r="A218" s="75"/>
      <c r="B218" s="75"/>
      <c r="C218" s="75"/>
      <c r="F218" s="105"/>
    </row>
    <row r="219" spans="1:6" s="106" customFormat="1" x14ac:dyDescent="0.2">
      <c r="A219" s="75"/>
      <c r="B219" s="75"/>
      <c r="C219" s="75"/>
      <c r="F219" s="105"/>
    </row>
    <row r="220" spans="1:6" s="106" customFormat="1" x14ac:dyDescent="0.2">
      <c r="A220" s="75"/>
      <c r="B220" s="75"/>
      <c r="C220" s="75"/>
      <c r="F220" s="105"/>
    </row>
    <row r="221" spans="1:6" s="106" customFormat="1" x14ac:dyDescent="0.2">
      <c r="A221" s="75"/>
      <c r="B221" s="75"/>
      <c r="C221" s="75"/>
      <c r="F221" s="105"/>
    </row>
    <row r="222" spans="1:6" s="106" customFormat="1" x14ac:dyDescent="0.2">
      <c r="A222" s="75"/>
      <c r="B222" s="75"/>
      <c r="C222" s="75"/>
      <c r="F222" s="105"/>
    </row>
    <row r="223" spans="1:6" s="106" customFormat="1" x14ac:dyDescent="0.2">
      <c r="A223" s="75"/>
      <c r="B223" s="75"/>
      <c r="C223" s="75"/>
      <c r="F223" s="105"/>
    </row>
    <row r="224" spans="1:6" s="106" customFormat="1" x14ac:dyDescent="0.2">
      <c r="A224" s="75"/>
      <c r="B224" s="75"/>
      <c r="C224" s="75"/>
      <c r="F224" s="105"/>
    </row>
    <row r="225" spans="1:6" s="106" customFormat="1" x14ac:dyDescent="0.2">
      <c r="A225" s="75"/>
      <c r="B225" s="75"/>
      <c r="C225" s="75"/>
      <c r="F225" s="105"/>
    </row>
    <row r="226" spans="1:6" s="106" customFormat="1" x14ac:dyDescent="0.2">
      <c r="A226" s="75"/>
      <c r="B226" s="75"/>
      <c r="C226" s="75"/>
      <c r="F226" s="105"/>
    </row>
    <row r="227" spans="1:6" s="106" customFormat="1" x14ac:dyDescent="0.2">
      <c r="A227" s="75"/>
      <c r="B227" s="75"/>
      <c r="C227" s="75"/>
      <c r="F227" s="105"/>
    </row>
    <row r="228" spans="1:6" s="106" customFormat="1" x14ac:dyDescent="0.2">
      <c r="A228" s="75"/>
      <c r="B228" s="75"/>
      <c r="C228" s="75"/>
      <c r="F228" s="105"/>
    </row>
    <row r="229" spans="1:6" s="106" customFormat="1" x14ac:dyDescent="0.2">
      <c r="A229" s="75"/>
      <c r="B229" s="75"/>
      <c r="C229" s="75"/>
      <c r="F229" s="105"/>
    </row>
    <row r="230" spans="1:6" s="106" customFormat="1" x14ac:dyDescent="0.2">
      <c r="A230" s="75"/>
      <c r="B230" s="75"/>
      <c r="C230" s="75"/>
      <c r="F230" s="105"/>
    </row>
    <row r="231" spans="1:6" s="106" customFormat="1" x14ac:dyDescent="0.2">
      <c r="A231" s="75"/>
      <c r="B231" s="75"/>
      <c r="C231" s="75"/>
      <c r="F231" s="105"/>
    </row>
    <row r="232" spans="1:6" s="106" customFormat="1" x14ac:dyDescent="0.2">
      <c r="A232" s="75"/>
      <c r="B232" s="75"/>
      <c r="C232" s="75"/>
      <c r="F232" s="105"/>
    </row>
    <row r="233" spans="1:6" s="106" customFormat="1" x14ac:dyDescent="0.2">
      <c r="A233" s="75"/>
      <c r="B233" s="75"/>
      <c r="C233" s="75"/>
      <c r="F233" s="105"/>
    </row>
    <row r="234" spans="1:6" s="106" customFormat="1" x14ac:dyDescent="0.2">
      <c r="A234" s="75"/>
      <c r="B234" s="75"/>
      <c r="C234" s="75"/>
      <c r="F234" s="105"/>
    </row>
    <row r="235" spans="1:6" s="106" customFormat="1" x14ac:dyDescent="0.2">
      <c r="A235" s="75"/>
      <c r="B235" s="75"/>
      <c r="C235" s="75"/>
      <c r="F235" s="105"/>
    </row>
    <row r="236" spans="1:6" s="106" customFormat="1" x14ac:dyDescent="0.2">
      <c r="A236" s="75"/>
      <c r="B236" s="75"/>
      <c r="C236" s="75"/>
      <c r="F236" s="105"/>
    </row>
    <row r="237" spans="1:6" s="106" customFormat="1" x14ac:dyDescent="0.2">
      <c r="A237" s="75"/>
      <c r="B237" s="75"/>
      <c r="C237" s="75"/>
      <c r="F237" s="105"/>
    </row>
    <row r="238" spans="1:6" s="106" customFormat="1" x14ac:dyDescent="0.2">
      <c r="A238" s="75"/>
      <c r="B238" s="75"/>
      <c r="C238" s="75"/>
      <c r="F238" s="105"/>
    </row>
    <row r="239" spans="1:6" s="106" customFormat="1" x14ac:dyDescent="0.2">
      <c r="A239" s="75"/>
      <c r="B239" s="75"/>
      <c r="C239" s="75"/>
      <c r="F239" s="105"/>
    </row>
    <row r="240" spans="1:6" s="106" customFormat="1" x14ac:dyDescent="0.2">
      <c r="A240" s="75"/>
      <c r="B240" s="75"/>
      <c r="C240" s="75"/>
      <c r="F240" s="105"/>
    </row>
    <row r="241" spans="1:7" s="106" customFormat="1" x14ac:dyDescent="0.2">
      <c r="A241" s="75"/>
      <c r="B241" s="75"/>
      <c r="C241" s="75"/>
      <c r="F241" s="105"/>
    </row>
    <row r="242" spans="1:7" s="106" customFormat="1" x14ac:dyDescent="0.2">
      <c r="A242" s="75"/>
      <c r="B242" s="75"/>
      <c r="C242" s="75"/>
      <c r="F242" s="105"/>
    </row>
    <row r="243" spans="1:7" s="106" customFormat="1" x14ac:dyDescent="0.2">
      <c r="A243" s="75"/>
      <c r="B243" s="75"/>
      <c r="C243" s="75"/>
      <c r="F243" s="105"/>
    </row>
    <row r="244" spans="1:7" s="106" customFormat="1" x14ac:dyDescent="0.2">
      <c r="A244" s="75"/>
      <c r="B244" s="75"/>
      <c r="C244" s="75"/>
      <c r="F244" s="105"/>
    </row>
    <row r="245" spans="1:7" s="106" customFormat="1" x14ac:dyDescent="0.2">
      <c r="A245" s="75"/>
      <c r="B245" s="75"/>
      <c r="C245" s="75"/>
      <c r="F245" s="105"/>
    </row>
    <row r="246" spans="1:7" s="106" customFormat="1" x14ac:dyDescent="0.2">
      <c r="A246" s="75"/>
      <c r="B246" s="75"/>
      <c r="C246" s="75"/>
      <c r="F246" s="105"/>
    </row>
    <row r="247" spans="1:7" s="106" customFormat="1" x14ac:dyDescent="0.2">
      <c r="A247" s="75"/>
      <c r="B247" s="75"/>
      <c r="C247" s="75"/>
      <c r="F247" s="105"/>
    </row>
    <row r="248" spans="1:7" s="106" customFormat="1" x14ac:dyDescent="0.2">
      <c r="A248" s="75"/>
      <c r="B248" s="75"/>
      <c r="C248" s="75"/>
      <c r="F248" s="105"/>
    </row>
    <row r="249" spans="1:7" s="106" customFormat="1" x14ac:dyDescent="0.2">
      <c r="A249" s="75"/>
      <c r="B249" s="75"/>
      <c r="C249" s="75"/>
      <c r="F249" s="105"/>
    </row>
    <row r="250" spans="1:7" s="106" customFormat="1" x14ac:dyDescent="0.2">
      <c r="A250" s="75"/>
      <c r="B250" s="75"/>
      <c r="C250" s="75"/>
      <c r="F250" s="105"/>
    </row>
    <row r="251" spans="1:7" s="106" customFormat="1" x14ac:dyDescent="0.2">
      <c r="A251" s="75"/>
      <c r="B251" s="75"/>
      <c r="C251" s="75"/>
      <c r="F251" s="105"/>
    </row>
    <row r="252" spans="1:7" s="106" customFormat="1" x14ac:dyDescent="0.2">
      <c r="A252" s="75"/>
      <c r="B252" s="75"/>
      <c r="C252" s="75"/>
      <c r="F252" s="105"/>
    </row>
    <row r="253" spans="1:7" s="106" customFormat="1" x14ac:dyDescent="0.2">
      <c r="A253" s="75"/>
      <c r="B253" s="75"/>
      <c r="C253" s="75"/>
      <c r="F253" s="105"/>
    </row>
    <row r="254" spans="1:7" s="106" customFormat="1" x14ac:dyDescent="0.2">
      <c r="A254" s="75"/>
      <c r="B254" s="75"/>
      <c r="C254" s="75"/>
      <c r="F254" s="105"/>
    </row>
    <row r="255" spans="1:7" x14ac:dyDescent="0.2">
      <c r="D255" s="106"/>
      <c r="G255" s="106"/>
    </row>
    <row r="256" spans="1:7" x14ac:dyDescent="0.2">
      <c r="D256" s="106"/>
      <c r="G256" s="106"/>
    </row>
    <row r="257" spans="1:7" x14ac:dyDescent="0.2">
      <c r="D257" s="106"/>
      <c r="G257" s="106"/>
    </row>
    <row r="258" spans="1:7" x14ac:dyDescent="0.2">
      <c r="D258" s="106"/>
      <c r="G258" s="106"/>
    </row>
    <row r="259" spans="1:7" x14ac:dyDescent="0.2">
      <c r="D259" s="106"/>
      <c r="G259" s="106"/>
    </row>
    <row r="260" spans="1:7" x14ac:dyDescent="0.2">
      <c r="D260" s="106"/>
      <c r="G260" s="106"/>
    </row>
    <row r="261" spans="1:7" x14ac:dyDescent="0.2">
      <c r="D261" s="106"/>
      <c r="G261" s="106"/>
    </row>
    <row r="262" spans="1:7" x14ac:dyDescent="0.2">
      <c r="D262" s="106"/>
      <c r="G262" s="106"/>
    </row>
    <row r="263" spans="1:7" x14ac:dyDescent="0.2">
      <c r="D263" s="106"/>
      <c r="G263" s="106"/>
    </row>
    <row r="264" spans="1:7" x14ac:dyDescent="0.2">
      <c r="D264" s="106"/>
      <c r="G264" s="106"/>
    </row>
    <row r="265" spans="1:7" x14ac:dyDescent="0.2">
      <c r="D265" s="106"/>
      <c r="G265" s="106"/>
    </row>
    <row r="266" spans="1:7" x14ac:dyDescent="0.2">
      <c r="D266" s="106"/>
      <c r="G266" s="106"/>
    </row>
    <row r="267" spans="1:7" x14ac:dyDescent="0.2">
      <c r="D267" s="106"/>
      <c r="G267" s="106"/>
    </row>
    <row r="268" spans="1:7" x14ac:dyDescent="0.2">
      <c r="D268" s="106"/>
      <c r="G268" s="106"/>
    </row>
    <row r="269" spans="1:7" x14ac:dyDescent="0.2">
      <c r="D269" s="106"/>
      <c r="G269" s="106"/>
    </row>
    <row r="270" spans="1:7" x14ac:dyDescent="0.2">
      <c r="D270" s="106"/>
      <c r="G270" s="106"/>
    </row>
    <row r="271" spans="1:7" x14ac:dyDescent="0.2">
      <c r="D271" s="106"/>
    </row>
    <row r="272" spans="1:7" s="106" customFormat="1" x14ac:dyDescent="0.2">
      <c r="A272" s="75"/>
      <c r="B272" s="75"/>
      <c r="C272" s="75"/>
      <c r="F272" s="105"/>
      <c r="G272" s="75"/>
    </row>
    <row r="273" spans="1:7" s="106" customFormat="1" x14ac:dyDescent="0.2">
      <c r="A273" s="75"/>
      <c r="B273" s="75"/>
      <c r="C273" s="75"/>
      <c r="F273" s="105"/>
      <c r="G273" s="75"/>
    </row>
    <row r="274" spans="1:7" s="106" customFormat="1" x14ac:dyDescent="0.2">
      <c r="A274" s="75"/>
      <c r="B274" s="75"/>
      <c r="C274" s="75"/>
      <c r="F274" s="105"/>
      <c r="G274" s="75"/>
    </row>
    <row r="275" spans="1:7" s="106" customFormat="1" x14ac:dyDescent="0.2">
      <c r="A275" s="75"/>
      <c r="B275" s="75"/>
      <c r="C275" s="75"/>
      <c r="F275" s="105"/>
      <c r="G275" s="75"/>
    </row>
    <row r="276" spans="1:7" s="106" customFormat="1" x14ac:dyDescent="0.2">
      <c r="A276" s="75"/>
      <c r="B276" s="75"/>
      <c r="C276" s="75"/>
      <c r="F276" s="105"/>
      <c r="G276" s="75"/>
    </row>
    <row r="277" spans="1:7" s="106" customFormat="1" x14ac:dyDescent="0.2">
      <c r="A277" s="75"/>
      <c r="B277" s="75"/>
      <c r="C277" s="75"/>
      <c r="F277" s="105"/>
      <c r="G277" s="75"/>
    </row>
    <row r="278" spans="1:7" s="106" customFormat="1" x14ac:dyDescent="0.2">
      <c r="A278" s="75"/>
      <c r="B278" s="75"/>
      <c r="C278" s="75"/>
      <c r="F278" s="105"/>
      <c r="G278" s="75"/>
    </row>
    <row r="279" spans="1:7" s="106" customFormat="1" x14ac:dyDescent="0.2">
      <c r="A279" s="75"/>
      <c r="B279" s="75"/>
      <c r="C279" s="75"/>
      <c r="F279" s="105"/>
      <c r="G279" s="75"/>
    </row>
    <row r="280" spans="1:7" s="106" customFormat="1" x14ac:dyDescent="0.2">
      <c r="A280" s="75"/>
      <c r="B280" s="75"/>
      <c r="C280" s="75"/>
      <c r="F280" s="105"/>
      <c r="G280" s="75"/>
    </row>
    <row r="281" spans="1:7" s="106" customFormat="1" x14ac:dyDescent="0.2">
      <c r="A281" s="75"/>
      <c r="B281" s="75"/>
      <c r="C281" s="75"/>
      <c r="F281" s="105"/>
      <c r="G281" s="75"/>
    </row>
    <row r="282" spans="1:7" s="106" customFormat="1" x14ac:dyDescent="0.2">
      <c r="A282" s="75"/>
      <c r="B282" s="75"/>
      <c r="C282" s="75"/>
      <c r="F282" s="105"/>
      <c r="G282" s="75"/>
    </row>
    <row r="283" spans="1:7" s="106" customFormat="1" x14ac:dyDescent="0.2">
      <c r="A283" s="75"/>
      <c r="B283" s="75"/>
      <c r="C283" s="75"/>
      <c r="F283" s="105"/>
      <c r="G283" s="75"/>
    </row>
    <row r="284" spans="1:7" s="106" customFormat="1" x14ac:dyDescent="0.2">
      <c r="A284" s="75"/>
      <c r="B284" s="75"/>
      <c r="C284" s="75"/>
      <c r="F284" s="105"/>
      <c r="G284" s="75"/>
    </row>
    <row r="285" spans="1:7" s="106" customFormat="1" x14ac:dyDescent="0.2">
      <c r="A285" s="75"/>
      <c r="B285" s="75"/>
      <c r="C285" s="75"/>
      <c r="F285" s="105"/>
      <c r="G285" s="75"/>
    </row>
    <row r="286" spans="1:7" s="106" customFormat="1" x14ac:dyDescent="0.2">
      <c r="A286" s="75"/>
      <c r="B286" s="75"/>
      <c r="C286" s="75"/>
      <c r="F286" s="105"/>
      <c r="G286" s="75"/>
    </row>
    <row r="287" spans="1:7" s="106" customFormat="1" x14ac:dyDescent="0.2">
      <c r="A287" s="75"/>
      <c r="B287" s="75"/>
      <c r="C287" s="75"/>
      <c r="F287" s="105"/>
      <c r="G287" s="75"/>
    </row>
    <row r="288" spans="1:7" s="106" customFormat="1" x14ac:dyDescent="0.2">
      <c r="A288" s="75"/>
      <c r="B288" s="75"/>
      <c r="C288" s="75"/>
      <c r="F288" s="105"/>
      <c r="G288" s="75"/>
    </row>
    <row r="289" spans="1:7" s="106" customFormat="1" x14ac:dyDescent="0.2">
      <c r="A289" s="75"/>
      <c r="B289" s="75"/>
      <c r="C289" s="75"/>
      <c r="F289" s="105"/>
      <c r="G289" s="75"/>
    </row>
    <row r="290" spans="1:7" s="106" customFormat="1" x14ac:dyDescent="0.2">
      <c r="A290" s="75"/>
      <c r="B290" s="75"/>
      <c r="C290" s="75"/>
      <c r="F290" s="105"/>
      <c r="G290" s="75"/>
    </row>
    <row r="291" spans="1:7" s="106" customFormat="1" x14ac:dyDescent="0.2">
      <c r="A291" s="75"/>
      <c r="B291" s="75"/>
      <c r="C291" s="75"/>
      <c r="F291" s="105"/>
      <c r="G291" s="75"/>
    </row>
    <row r="292" spans="1:7" s="106" customFormat="1" x14ac:dyDescent="0.2">
      <c r="A292" s="75"/>
      <c r="B292" s="75"/>
      <c r="C292" s="75"/>
      <c r="F292" s="105"/>
      <c r="G292" s="75"/>
    </row>
    <row r="293" spans="1:7" s="106" customFormat="1" x14ac:dyDescent="0.2">
      <c r="A293" s="75"/>
      <c r="B293" s="75"/>
      <c r="C293" s="75"/>
      <c r="F293" s="105"/>
      <c r="G293" s="75"/>
    </row>
    <row r="294" spans="1:7" s="106" customFormat="1" x14ac:dyDescent="0.2">
      <c r="A294" s="75"/>
      <c r="B294" s="75"/>
      <c r="C294" s="75"/>
      <c r="F294" s="105"/>
      <c r="G294" s="75"/>
    </row>
    <row r="295" spans="1:7" s="106" customFormat="1" x14ac:dyDescent="0.2">
      <c r="A295" s="75"/>
      <c r="B295" s="75"/>
      <c r="C295" s="75"/>
      <c r="F295" s="105"/>
      <c r="G295" s="75"/>
    </row>
    <row r="296" spans="1:7" s="106" customFormat="1" x14ac:dyDescent="0.2">
      <c r="A296" s="75"/>
      <c r="B296" s="75"/>
      <c r="C296" s="75"/>
      <c r="F296" s="105"/>
      <c r="G296" s="75"/>
    </row>
    <row r="297" spans="1:7" s="106" customFormat="1" x14ac:dyDescent="0.2">
      <c r="A297" s="75"/>
      <c r="B297" s="75"/>
      <c r="C297" s="75"/>
      <c r="F297" s="105"/>
      <c r="G297" s="75"/>
    </row>
    <row r="298" spans="1:7" s="106" customFormat="1" x14ac:dyDescent="0.2">
      <c r="A298" s="75"/>
      <c r="B298" s="75"/>
      <c r="C298" s="75"/>
      <c r="F298" s="105"/>
      <c r="G298" s="75"/>
    </row>
    <row r="299" spans="1:7" s="106" customFormat="1" x14ac:dyDescent="0.2">
      <c r="A299" s="75"/>
      <c r="B299" s="75"/>
      <c r="C299" s="75"/>
      <c r="F299" s="105"/>
      <c r="G299" s="75"/>
    </row>
    <row r="300" spans="1:7" s="106" customFormat="1" x14ac:dyDescent="0.2">
      <c r="A300" s="75"/>
      <c r="B300" s="75"/>
      <c r="C300" s="75"/>
      <c r="F300" s="105"/>
      <c r="G300" s="75"/>
    </row>
    <row r="301" spans="1:7" s="106" customFormat="1" x14ac:dyDescent="0.2">
      <c r="A301" s="75"/>
      <c r="B301" s="75"/>
      <c r="C301" s="75"/>
      <c r="F301" s="105"/>
      <c r="G301" s="75"/>
    </row>
    <row r="302" spans="1:7" s="106" customFormat="1" x14ac:dyDescent="0.2">
      <c r="A302" s="75"/>
      <c r="B302" s="75"/>
      <c r="C302" s="75"/>
      <c r="F302" s="105"/>
      <c r="G302" s="75"/>
    </row>
    <row r="303" spans="1:7" s="106" customFormat="1" x14ac:dyDescent="0.2">
      <c r="A303" s="75"/>
      <c r="B303" s="75"/>
      <c r="C303" s="75"/>
      <c r="F303" s="105"/>
      <c r="G303" s="75"/>
    </row>
    <row r="304" spans="1:7" s="106" customFormat="1" x14ac:dyDescent="0.2">
      <c r="A304" s="75"/>
      <c r="B304" s="75"/>
      <c r="C304" s="75"/>
      <c r="F304" s="105"/>
      <c r="G304" s="75"/>
    </row>
    <row r="305" spans="1:7" s="106" customFormat="1" x14ac:dyDescent="0.2">
      <c r="A305" s="75"/>
      <c r="B305" s="75"/>
      <c r="C305" s="75"/>
      <c r="F305" s="105"/>
      <c r="G305" s="75"/>
    </row>
    <row r="306" spans="1:7" s="106" customFormat="1" x14ac:dyDescent="0.2">
      <c r="A306" s="75"/>
      <c r="B306" s="75"/>
      <c r="C306" s="75"/>
      <c r="F306" s="105"/>
      <c r="G306" s="75"/>
    </row>
    <row r="307" spans="1:7" s="106" customFormat="1" x14ac:dyDescent="0.2">
      <c r="A307" s="75"/>
      <c r="B307" s="75"/>
      <c r="C307" s="75"/>
      <c r="F307" s="105"/>
      <c r="G307" s="75"/>
    </row>
    <row r="308" spans="1:7" s="106" customFormat="1" x14ac:dyDescent="0.2">
      <c r="A308" s="75"/>
      <c r="B308" s="75"/>
      <c r="C308" s="75"/>
      <c r="F308" s="105"/>
      <c r="G308" s="75"/>
    </row>
    <row r="309" spans="1:7" s="106" customFormat="1" x14ac:dyDescent="0.2">
      <c r="A309" s="75"/>
      <c r="B309" s="75"/>
      <c r="C309" s="75"/>
      <c r="F309" s="105"/>
      <c r="G309" s="75"/>
    </row>
    <row r="310" spans="1:7" s="106" customFormat="1" x14ac:dyDescent="0.2">
      <c r="A310" s="75"/>
      <c r="B310" s="75"/>
      <c r="C310" s="75"/>
      <c r="F310" s="105"/>
      <c r="G310" s="75"/>
    </row>
    <row r="311" spans="1:7" s="106" customFormat="1" x14ac:dyDescent="0.2">
      <c r="A311" s="75"/>
      <c r="B311" s="75"/>
      <c r="C311" s="75"/>
      <c r="F311" s="105"/>
      <c r="G311" s="75"/>
    </row>
    <row r="312" spans="1:7" s="106" customFormat="1" x14ac:dyDescent="0.2">
      <c r="A312" s="75"/>
      <c r="B312" s="75"/>
      <c r="C312" s="75"/>
      <c r="F312" s="105"/>
      <c r="G312" s="75"/>
    </row>
    <row r="313" spans="1:7" s="106" customFormat="1" x14ac:dyDescent="0.2">
      <c r="A313" s="75"/>
      <c r="B313" s="75"/>
      <c r="C313" s="75"/>
      <c r="F313" s="105"/>
      <c r="G313" s="75"/>
    </row>
    <row r="314" spans="1:7" s="106" customFormat="1" x14ac:dyDescent="0.2">
      <c r="A314" s="75"/>
      <c r="B314" s="75"/>
      <c r="C314" s="75"/>
      <c r="F314" s="105"/>
      <c r="G314" s="75"/>
    </row>
    <row r="315" spans="1:7" s="106" customFormat="1" x14ac:dyDescent="0.2">
      <c r="A315" s="75"/>
      <c r="B315" s="75"/>
      <c r="C315" s="75"/>
      <c r="F315" s="105"/>
      <c r="G315" s="75"/>
    </row>
    <row r="316" spans="1:7" s="106" customFormat="1" x14ac:dyDescent="0.2">
      <c r="A316" s="75"/>
      <c r="B316" s="75"/>
      <c r="C316" s="75"/>
      <c r="F316" s="105"/>
      <c r="G316" s="75"/>
    </row>
    <row r="317" spans="1:7" s="106" customFormat="1" x14ac:dyDescent="0.2">
      <c r="A317" s="75"/>
      <c r="B317" s="75"/>
      <c r="C317" s="75"/>
      <c r="F317" s="105"/>
      <c r="G317" s="75"/>
    </row>
    <row r="318" spans="1:7" s="106" customFormat="1" x14ac:dyDescent="0.2">
      <c r="A318" s="75"/>
      <c r="B318" s="75"/>
      <c r="C318" s="75"/>
      <c r="F318" s="105"/>
      <c r="G318" s="75"/>
    </row>
    <row r="319" spans="1:7" s="106" customFormat="1" x14ac:dyDescent="0.2">
      <c r="A319" s="75"/>
      <c r="B319" s="75"/>
      <c r="C319" s="75"/>
      <c r="F319" s="105"/>
      <c r="G319" s="75"/>
    </row>
    <row r="320" spans="1:7" s="106" customFormat="1" x14ac:dyDescent="0.2">
      <c r="A320" s="75"/>
      <c r="B320" s="75"/>
      <c r="C320" s="75"/>
      <c r="F320" s="105"/>
      <c r="G320" s="75"/>
    </row>
    <row r="321" spans="1:7" s="106" customFormat="1" x14ac:dyDescent="0.2">
      <c r="A321" s="75"/>
      <c r="B321" s="75"/>
      <c r="C321" s="75"/>
      <c r="F321" s="105"/>
      <c r="G321" s="75"/>
    </row>
    <row r="322" spans="1:7" s="106" customFormat="1" x14ac:dyDescent="0.2">
      <c r="A322" s="75"/>
      <c r="B322" s="75"/>
      <c r="C322" s="75"/>
      <c r="F322" s="105"/>
      <c r="G322" s="75"/>
    </row>
    <row r="323" spans="1:7" s="106" customFormat="1" x14ac:dyDescent="0.2">
      <c r="A323" s="75"/>
      <c r="B323" s="75"/>
      <c r="C323" s="75"/>
      <c r="F323" s="105"/>
      <c r="G323" s="75"/>
    </row>
    <row r="324" spans="1:7" s="106" customFormat="1" x14ac:dyDescent="0.2">
      <c r="A324" s="75"/>
      <c r="B324" s="75"/>
      <c r="C324" s="75"/>
      <c r="F324" s="105"/>
      <c r="G324" s="75"/>
    </row>
    <row r="325" spans="1:7" s="106" customFormat="1" x14ac:dyDescent="0.2">
      <c r="A325" s="75"/>
      <c r="B325" s="75"/>
      <c r="C325" s="75"/>
      <c r="F325" s="105"/>
      <c r="G325" s="75"/>
    </row>
    <row r="326" spans="1:7" s="106" customFormat="1" x14ac:dyDescent="0.2">
      <c r="A326" s="75"/>
      <c r="B326" s="75"/>
      <c r="C326" s="75"/>
      <c r="F326" s="105"/>
      <c r="G326" s="75"/>
    </row>
    <row r="327" spans="1:7" s="106" customFormat="1" x14ac:dyDescent="0.2">
      <c r="A327" s="75"/>
      <c r="B327" s="75"/>
      <c r="C327" s="75"/>
      <c r="F327" s="105"/>
      <c r="G327" s="75"/>
    </row>
    <row r="328" spans="1:7" s="106" customFormat="1" x14ac:dyDescent="0.2">
      <c r="A328" s="75"/>
      <c r="B328" s="75"/>
      <c r="C328" s="75"/>
      <c r="F328" s="105"/>
      <c r="G328" s="75"/>
    </row>
    <row r="329" spans="1:7" s="106" customFormat="1" x14ac:dyDescent="0.2">
      <c r="A329" s="75"/>
      <c r="B329" s="75"/>
      <c r="C329" s="75"/>
      <c r="F329" s="105"/>
      <c r="G329" s="75"/>
    </row>
    <row r="330" spans="1:7" s="106" customFormat="1" x14ac:dyDescent="0.2">
      <c r="A330" s="75"/>
      <c r="B330" s="75"/>
      <c r="C330" s="75"/>
      <c r="F330" s="105"/>
      <c r="G330" s="75"/>
    </row>
    <row r="331" spans="1:7" s="106" customFormat="1" x14ac:dyDescent="0.2">
      <c r="A331" s="75"/>
      <c r="B331" s="75"/>
      <c r="C331" s="75"/>
      <c r="F331" s="105"/>
      <c r="G331" s="75"/>
    </row>
    <row r="332" spans="1:7" s="106" customFormat="1" x14ac:dyDescent="0.2">
      <c r="A332" s="75"/>
      <c r="B332" s="75"/>
      <c r="C332" s="75"/>
      <c r="F332" s="105"/>
      <c r="G332" s="75"/>
    </row>
    <row r="333" spans="1:7" s="106" customFormat="1" x14ac:dyDescent="0.2">
      <c r="A333" s="75"/>
      <c r="B333" s="75"/>
      <c r="C333" s="75"/>
      <c r="F333" s="105"/>
      <c r="G333" s="75"/>
    </row>
    <row r="334" spans="1:7" s="106" customFormat="1" x14ac:dyDescent="0.2">
      <c r="A334" s="75"/>
      <c r="B334" s="75"/>
      <c r="C334" s="75"/>
      <c r="F334" s="105"/>
      <c r="G334" s="75"/>
    </row>
    <row r="335" spans="1:7" s="106" customFormat="1" x14ac:dyDescent="0.2">
      <c r="A335" s="75"/>
      <c r="B335" s="75"/>
      <c r="C335" s="75"/>
      <c r="F335" s="105"/>
      <c r="G335" s="75"/>
    </row>
    <row r="336" spans="1:7" s="106" customFormat="1" x14ac:dyDescent="0.2">
      <c r="A336" s="75"/>
      <c r="B336" s="75"/>
      <c r="C336" s="75"/>
      <c r="F336" s="105"/>
      <c r="G336" s="75"/>
    </row>
    <row r="337" spans="1:7" s="106" customFormat="1" x14ac:dyDescent="0.2">
      <c r="A337" s="75"/>
      <c r="B337" s="75"/>
      <c r="C337" s="75"/>
      <c r="F337" s="105"/>
      <c r="G337" s="75"/>
    </row>
    <row r="338" spans="1:7" s="106" customFormat="1" x14ac:dyDescent="0.2">
      <c r="A338" s="75"/>
      <c r="B338" s="75"/>
      <c r="C338" s="75"/>
      <c r="F338" s="105"/>
      <c r="G338" s="75"/>
    </row>
    <row r="339" spans="1:7" s="106" customFormat="1" x14ac:dyDescent="0.2">
      <c r="A339" s="75"/>
      <c r="B339" s="75"/>
      <c r="C339" s="75"/>
      <c r="F339" s="105"/>
      <c r="G339" s="75"/>
    </row>
    <row r="340" spans="1:7" s="106" customFormat="1" x14ac:dyDescent="0.2">
      <c r="A340" s="75"/>
      <c r="B340" s="75"/>
      <c r="C340" s="75"/>
      <c r="F340" s="105"/>
      <c r="G340" s="75"/>
    </row>
    <row r="341" spans="1:7" s="106" customFormat="1" x14ac:dyDescent="0.2">
      <c r="A341" s="75"/>
      <c r="B341" s="75"/>
      <c r="C341" s="75"/>
      <c r="F341" s="105"/>
      <c r="G341" s="75"/>
    </row>
    <row r="342" spans="1:7" s="106" customFormat="1" x14ac:dyDescent="0.2">
      <c r="A342" s="75"/>
      <c r="B342" s="75"/>
      <c r="C342" s="75"/>
      <c r="F342" s="105"/>
      <c r="G342" s="75"/>
    </row>
    <row r="343" spans="1:7" s="106" customFormat="1" x14ac:dyDescent="0.2">
      <c r="A343" s="75"/>
      <c r="B343" s="75"/>
      <c r="C343" s="75"/>
      <c r="F343" s="105"/>
      <c r="G343" s="75"/>
    </row>
    <row r="344" spans="1:7" s="106" customFormat="1" x14ac:dyDescent="0.2">
      <c r="A344" s="75"/>
      <c r="B344" s="75"/>
      <c r="C344" s="75"/>
      <c r="F344" s="105"/>
      <c r="G344" s="75"/>
    </row>
    <row r="345" spans="1:7" s="106" customFormat="1" x14ac:dyDescent="0.2">
      <c r="A345" s="75"/>
      <c r="B345" s="75"/>
      <c r="C345" s="75"/>
      <c r="F345" s="105"/>
      <c r="G345" s="75"/>
    </row>
    <row r="346" spans="1:7" s="106" customFormat="1" x14ac:dyDescent="0.2">
      <c r="A346" s="75"/>
      <c r="B346" s="75"/>
      <c r="C346" s="75"/>
      <c r="F346" s="105"/>
      <c r="G346" s="75"/>
    </row>
    <row r="347" spans="1:7" s="106" customFormat="1" x14ac:dyDescent="0.2">
      <c r="A347" s="75"/>
      <c r="B347" s="75"/>
      <c r="C347" s="75"/>
      <c r="F347" s="105"/>
      <c r="G347" s="75"/>
    </row>
    <row r="348" spans="1:7" s="106" customFormat="1" x14ac:dyDescent="0.2">
      <c r="A348" s="75"/>
      <c r="B348" s="75"/>
      <c r="C348" s="75"/>
      <c r="F348" s="105"/>
      <c r="G348" s="75"/>
    </row>
    <row r="349" spans="1:7" s="106" customFormat="1" x14ac:dyDescent="0.2">
      <c r="A349" s="75"/>
      <c r="B349" s="75"/>
      <c r="C349" s="75"/>
      <c r="F349" s="105"/>
      <c r="G349" s="75"/>
    </row>
    <row r="350" spans="1:7" s="106" customFormat="1" x14ac:dyDescent="0.2">
      <c r="A350" s="75"/>
      <c r="B350" s="75"/>
      <c r="C350" s="75"/>
      <c r="F350" s="105"/>
      <c r="G350" s="75"/>
    </row>
    <row r="351" spans="1:7" s="106" customFormat="1" x14ac:dyDescent="0.2">
      <c r="A351" s="75"/>
      <c r="B351" s="75"/>
      <c r="C351" s="75"/>
      <c r="F351" s="105"/>
      <c r="G351" s="75"/>
    </row>
    <row r="352" spans="1:7" s="106" customFormat="1" x14ac:dyDescent="0.2">
      <c r="A352" s="75"/>
      <c r="B352" s="75"/>
      <c r="C352" s="75"/>
      <c r="F352" s="105"/>
      <c r="G352" s="75"/>
    </row>
    <row r="353" spans="1:7" s="106" customFormat="1" x14ac:dyDescent="0.2">
      <c r="A353" s="75"/>
      <c r="B353" s="75"/>
      <c r="C353" s="75"/>
      <c r="F353" s="105"/>
      <c r="G353" s="75"/>
    </row>
    <row r="354" spans="1:7" s="106" customFormat="1" x14ac:dyDescent="0.2">
      <c r="A354" s="75"/>
      <c r="B354" s="75"/>
      <c r="C354" s="75"/>
      <c r="F354" s="105"/>
      <c r="G354" s="75"/>
    </row>
    <row r="355" spans="1:7" s="106" customFormat="1" x14ac:dyDescent="0.2">
      <c r="A355" s="75"/>
      <c r="B355" s="75"/>
      <c r="C355" s="75"/>
      <c r="F355" s="105"/>
      <c r="G355" s="75"/>
    </row>
    <row r="356" spans="1:7" s="106" customFormat="1" x14ac:dyDescent="0.2">
      <c r="A356" s="75"/>
      <c r="B356" s="75"/>
      <c r="C356" s="75"/>
      <c r="F356" s="105"/>
      <c r="G356" s="75"/>
    </row>
    <row r="357" spans="1:7" s="106" customFormat="1" x14ac:dyDescent="0.2">
      <c r="A357" s="75"/>
      <c r="B357" s="75"/>
      <c r="C357" s="75"/>
      <c r="F357" s="105"/>
      <c r="G357" s="75"/>
    </row>
    <row r="358" spans="1:7" s="106" customFormat="1" x14ac:dyDescent="0.2">
      <c r="A358" s="75"/>
      <c r="B358" s="75"/>
      <c r="C358" s="75"/>
      <c r="F358" s="105"/>
      <c r="G358" s="75"/>
    </row>
    <row r="359" spans="1:7" s="106" customFormat="1" x14ac:dyDescent="0.2">
      <c r="A359" s="75"/>
      <c r="B359" s="75"/>
      <c r="C359" s="75"/>
      <c r="F359" s="105"/>
      <c r="G359" s="75"/>
    </row>
    <row r="360" spans="1:7" s="106" customFormat="1" x14ac:dyDescent="0.2">
      <c r="A360" s="75"/>
      <c r="B360" s="75"/>
      <c r="C360" s="75"/>
      <c r="F360" s="105"/>
      <c r="G360" s="75"/>
    </row>
    <row r="361" spans="1:7" s="106" customFormat="1" x14ac:dyDescent="0.2">
      <c r="A361" s="75"/>
      <c r="B361" s="75"/>
      <c r="C361" s="75"/>
      <c r="F361" s="105"/>
      <c r="G361" s="75"/>
    </row>
    <row r="362" spans="1:7" s="106" customFormat="1" x14ac:dyDescent="0.2">
      <c r="A362" s="75"/>
      <c r="B362" s="75"/>
      <c r="C362" s="75"/>
      <c r="F362" s="105"/>
      <c r="G362" s="75"/>
    </row>
    <row r="363" spans="1:7" s="106" customFormat="1" x14ac:dyDescent="0.2">
      <c r="A363" s="75"/>
      <c r="B363" s="75"/>
      <c r="C363" s="75"/>
      <c r="F363" s="105"/>
      <c r="G363" s="75"/>
    </row>
  </sheetData>
  <mergeCells count="9">
    <mergeCell ref="A55:F55"/>
    <mergeCell ref="A31:F31"/>
    <mergeCell ref="A39:F39"/>
    <mergeCell ref="A46:F46"/>
    <mergeCell ref="B1:D5"/>
    <mergeCell ref="A6:F6"/>
    <mergeCell ref="A8:F8"/>
    <mergeCell ref="A16:F16"/>
    <mergeCell ref="A24:F24"/>
  </mergeCells>
  <pageMargins left="0.59055118110236227" right="0" top="0.59055118110236227" bottom="0.59055118110236227" header="0.51181102362204722" footer="0.51181102362204722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opLeftCell="A28" workbookViewId="0">
      <selection activeCell="D6" sqref="D6"/>
    </sheetView>
  </sheetViews>
  <sheetFormatPr defaultRowHeight="12.75" x14ac:dyDescent="0.2"/>
  <cols>
    <col min="1" max="1" width="5" customWidth="1"/>
    <col min="2" max="2" width="28.42578125" customWidth="1"/>
    <col min="3" max="3" width="34.42578125" customWidth="1"/>
    <col min="4" max="4" width="9.140625" style="7" customWidth="1"/>
  </cols>
  <sheetData>
    <row r="1" spans="1:5" ht="18" x14ac:dyDescent="0.25">
      <c r="B1" s="556" t="s">
        <v>3</v>
      </c>
      <c r="C1" s="556"/>
    </row>
    <row r="3" spans="1:5" ht="19.5" customHeight="1" x14ac:dyDescent="0.2">
      <c r="B3" s="10" t="s">
        <v>13</v>
      </c>
      <c r="C3" s="10" t="s">
        <v>4</v>
      </c>
      <c r="D3" s="12" t="s">
        <v>5</v>
      </c>
    </row>
    <row r="4" spans="1:5" s="6" customFormat="1" ht="30" customHeight="1" x14ac:dyDescent="0.2">
      <c r="A4">
        <v>1</v>
      </c>
      <c r="B4" t="s">
        <v>268</v>
      </c>
      <c r="C4" t="s">
        <v>14</v>
      </c>
      <c r="D4" s="7" t="s">
        <v>15</v>
      </c>
      <c r="E4"/>
    </row>
    <row r="5" spans="1:5" ht="30" customHeight="1" x14ac:dyDescent="0.2">
      <c r="A5">
        <v>2</v>
      </c>
      <c r="B5" t="s">
        <v>290</v>
      </c>
      <c r="C5" t="s">
        <v>16</v>
      </c>
      <c r="D5" s="7" t="s">
        <v>17</v>
      </c>
    </row>
    <row r="6" spans="1:5" ht="30" customHeight="1" x14ac:dyDescent="0.2">
      <c r="A6">
        <v>3</v>
      </c>
      <c r="B6" t="s">
        <v>291</v>
      </c>
      <c r="C6" t="s">
        <v>18</v>
      </c>
      <c r="D6" s="7" t="s">
        <v>19</v>
      </c>
    </row>
    <row r="7" spans="1:5" ht="30" customHeight="1" x14ac:dyDescent="0.2">
      <c r="A7">
        <v>4</v>
      </c>
      <c r="B7" t="s">
        <v>292</v>
      </c>
    </row>
    <row r="8" spans="1:5" ht="30" customHeight="1" x14ac:dyDescent="0.2">
      <c r="A8">
        <v>5</v>
      </c>
      <c r="B8" t="s">
        <v>293</v>
      </c>
    </row>
    <row r="9" spans="1:5" ht="30" customHeight="1" x14ac:dyDescent="0.2">
      <c r="A9">
        <v>6</v>
      </c>
      <c r="B9" t="s">
        <v>221</v>
      </c>
    </row>
    <row r="10" spans="1:5" ht="30" customHeight="1" x14ac:dyDescent="0.2">
      <c r="B10" t="s">
        <v>294</v>
      </c>
    </row>
    <row r="11" spans="1:5" ht="24.95" customHeight="1" x14ac:dyDescent="0.2">
      <c r="A11">
        <v>1</v>
      </c>
      <c r="B11" t="s">
        <v>295</v>
      </c>
      <c r="C11" t="s">
        <v>20</v>
      </c>
      <c r="D11" s="7" t="s">
        <v>17</v>
      </c>
    </row>
    <row r="12" spans="1:5" ht="24.95" customHeight="1" x14ac:dyDescent="0.2"/>
    <row r="13" spans="1:5" ht="17.25" customHeight="1" x14ac:dyDescent="0.2"/>
    <row r="15" spans="1:5" ht="15" x14ac:dyDescent="0.25">
      <c r="B15" s="553" t="s">
        <v>268</v>
      </c>
      <c r="C15" s="553"/>
    </row>
    <row r="16" spans="1:5" ht="15" x14ac:dyDescent="0.25">
      <c r="B16" s="553" t="str">
        <f>C4</f>
        <v>Ü 1</v>
      </c>
      <c r="C16" s="553"/>
    </row>
    <row r="17" spans="1:5" ht="15" x14ac:dyDescent="0.2">
      <c r="A17" s="6"/>
      <c r="B17" s="554" t="str">
        <f>D4</f>
        <v>AD S 1</v>
      </c>
      <c r="C17" s="555"/>
      <c r="D17" s="8"/>
      <c r="E17" s="6"/>
    </row>
    <row r="18" spans="1:5" ht="14.25" x14ac:dyDescent="0.2">
      <c r="A18">
        <v>1</v>
      </c>
      <c r="B18" s="2" t="e">
        <f>'GRUP YARIŞ START SONUÇ'!#REF!</f>
        <v>#REF!</v>
      </c>
      <c r="C18" s="2" t="e">
        <f>'GRUP YARIŞ START SONUÇ'!#REF!</f>
        <v>#REF!</v>
      </c>
      <c r="D18" s="9" t="e">
        <f>'GRUP YARIŞ START SONUÇ'!#REF!</f>
        <v>#REF!</v>
      </c>
    </row>
    <row r="19" spans="1:5" ht="14.25" x14ac:dyDescent="0.2">
      <c r="A19">
        <f>A18+1</f>
        <v>2</v>
      </c>
      <c r="B19" s="2" t="e">
        <f>'GRUP YARIŞ START SONUÇ'!#REF!</f>
        <v>#REF!</v>
      </c>
      <c r="C19" s="2" t="e">
        <f>'GRUP YARIŞ START SONUÇ'!#REF!</f>
        <v>#REF!</v>
      </c>
      <c r="D19" s="9" t="e">
        <f>'GRUP YARIŞ START SONUÇ'!#REF!</f>
        <v>#REF!</v>
      </c>
    </row>
    <row r="20" spans="1:5" ht="14.25" x14ac:dyDescent="0.2">
      <c r="A20">
        <f>A19+1</f>
        <v>3</v>
      </c>
      <c r="B20" s="2" t="e">
        <f>'GRUP YARIŞ START SONUÇ'!#REF!</f>
        <v>#REF!</v>
      </c>
      <c r="C20" s="2" t="e">
        <f>'GRUP YARIŞ START SONUÇ'!#REF!</f>
        <v>#REF!</v>
      </c>
      <c r="D20" s="9" t="e">
        <f>'GRUP YARIŞ START SONUÇ'!#REF!</f>
        <v>#REF!</v>
      </c>
    </row>
    <row r="21" spans="1:5" x14ac:dyDescent="0.2">
      <c r="B21" s="1"/>
      <c r="C21" s="5"/>
    </row>
    <row r="22" spans="1:5" ht="15" x14ac:dyDescent="0.25">
      <c r="B22" s="553" t="s">
        <v>290</v>
      </c>
      <c r="C22" s="553"/>
    </row>
    <row r="23" spans="1:5" ht="15" x14ac:dyDescent="0.25">
      <c r="B23" s="553" t="str">
        <f>C5</f>
        <v>Ü 2</v>
      </c>
      <c r="C23" s="553"/>
    </row>
    <row r="24" spans="1:5" x14ac:dyDescent="0.2">
      <c r="B24" s="554" t="str">
        <f>D5</f>
        <v>AD S 2</v>
      </c>
      <c r="C24" s="555"/>
    </row>
    <row r="25" spans="1:5" ht="14.25" x14ac:dyDescent="0.2">
      <c r="A25">
        <v>1</v>
      </c>
      <c r="B25" s="2" t="e">
        <f>'GRUP YARIŞ START SONUÇ'!#REF!</f>
        <v>#REF!</v>
      </c>
      <c r="C25" s="2" t="e">
        <f>'GRUP YARIŞ START SONUÇ'!#REF!</f>
        <v>#REF!</v>
      </c>
      <c r="D25" s="9" t="e">
        <f>'GRUP YARIŞ START SONUÇ'!#REF!</f>
        <v>#REF!</v>
      </c>
    </row>
    <row r="26" spans="1:5" ht="14.25" x14ac:dyDescent="0.2">
      <c r="A26">
        <f>A25+1</f>
        <v>2</v>
      </c>
      <c r="B26" s="2" t="e">
        <f>'GRUP YARIŞ START SONUÇ'!#REF!</f>
        <v>#REF!</v>
      </c>
      <c r="C26" s="2" t="e">
        <f>'GRUP YARIŞ START SONUÇ'!#REF!</f>
        <v>#REF!</v>
      </c>
      <c r="D26" s="9" t="e">
        <f>'GRUP YARIŞ START SONUÇ'!#REF!</f>
        <v>#REF!</v>
      </c>
    </row>
    <row r="27" spans="1:5" ht="14.25" x14ac:dyDescent="0.2">
      <c r="A27">
        <f>A26+1</f>
        <v>3</v>
      </c>
      <c r="B27" s="2" t="e">
        <f>'GRUP YARIŞ START SONUÇ'!#REF!</f>
        <v>#REF!</v>
      </c>
      <c r="C27" s="2" t="e">
        <f>'GRUP YARIŞ START SONUÇ'!#REF!</f>
        <v>#REF!</v>
      </c>
      <c r="D27" s="9" t="e">
        <f>'GRUP YARIŞ START SONUÇ'!#REF!</f>
        <v>#REF!</v>
      </c>
    </row>
    <row r="28" spans="1:5" ht="14.25" x14ac:dyDescent="0.2">
      <c r="B28" s="2"/>
      <c r="C28" s="4"/>
    </row>
    <row r="29" spans="1:5" ht="15" x14ac:dyDescent="0.25">
      <c r="B29" s="553" t="s">
        <v>291</v>
      </c>
      <c r="C29" s="553"/>
    </row>
    <row r="30" spans="1:5" ht="15" x14ac:dyDescent="0.25">
      <c r="B30" s="553" t="str">
        <f>C6</f>
        <v>Ü 3</v>
      </c>
      <c r="C30" s="553"/>
    </row>
    <row r="31" spans="1:5" x14ac:dyDescent="0.2">
      <c r="B31" s="554" t="str">
        <f>D6</f>
        <v>AD S 3</v>
      </c>
      <c r="C31" s="555"/>
    </row>
    <row r="32" spans="1:5" ht="14.25" x14ac:dyDescent="0.2">
      <c r="A32">
        <v>1</v>
      </c>
      <c r="B32" s="2" t="e">
        <f>'GRUP YARIŞ START SONUÇ'!#REF!</f>
        <v>#REF!</v>
      </c>
      <c r="C32" s="2" t="e">
        <f>'GRUP YARIŞ START SONUÇ'!#REF!</f>
        <v>#REF!</v>
      </c>
      <c r="D32" s="9" t="e">
        <f>'GRUP YARIŞ START SONUÇ'!#REF!</f>
        <v>#REF!</v>
      </c>
    </row>
    <row r="33" spans="1:4" ht="14.25" x14ac:dyDescent="0.2">
      <c r="A33">
        <f>A32+1</f>
        <v>2</v>
      </c>
      <c r="B33" s="2" t="e">
        <f>'GRUP YARIŞ START SONUÇ'!#REF!</f>
        <v>#REF!</v>
      </c>
      <c r="C33" s="2" t="e">
        <f>'GRUP YARIŞ START SONUÇ'!#REF!</f>
        <v>#REF!</v>
      </c>
      <c r="D33" s="9" t="e">
        <f>'GRUP YARIŞ START SONUÇ'!#REF!</f>
        <v>#REF!</v>
      </c>
    </row>
    <row r="34" spans="1:4" ht="14.25" x14ac:dyDescent="0.2">
      <c r="A34">
        <f>A33+1</f>
        <v>3</v>
      </c>
      <c r="B34" s="2" t="e">
        <f>'GRUP YARIŞ START SONUÇ'!#REF!</f>
        <v>#REF!</v>
      </c>
      <c r="C34" s="2" t="e">
        <f>'GRUP YARIŞ START SONUÇ'!#REF!</f>
        <v>#REF!</v>
      </c>
      <c r="D34" s="9" t="e">
        <f>'GRUP YARIŞ START SONUÇ'!#REF!</f>
        <v>#REF!</v>
      </c>
    </row>
    <row r="35" spans="1:4" ht="14.25" x14ac:dyDescent="0.2">
      <c r="B35" s="2"/>
      <c r="C35" s="3"/>
    </row>
    <row r="36" spans="1:4" ht="15" x14ac:dyDescent="0.25">
      <c r="B36" s="553" t="s">
        <v>292</v>
      </c>
      <c r="C36" s="553"/>
    </row>
    <row r="37" spans="1:4" ht="15" x14ac:dyDescent="0.25">
      <c r="B37" s="553">
        <f>C13</f>
        <v>0</v>
      </c>
      <c r="C37" s="553"/>
    </row>
    <row r="38" spans="1:4" x14ac:dyDescent="0.2">
      <c r="B38" s="554">
        <f>D13</f>
        <v>0</v>
      </c>
      <c r="C38" s="555"/>
    </row>
    <row r="39" spans="1:4" ht="14.25" x14ac:dyDescent="0.2">
      <c r="A39">
        <v>1</v>
      </c>
      <c r="B39" s="2" t="e">
        <f>'GRUP YARIŞ START SONUÇ'!#REF!</f>
        <v>#REF!</v>
      </c>
      <c r="C39" s="2" t="e">
        <f>'GRUP YARIŞ START SONUÇ'!#REF!</f>
        <v>#REF!</v>
      </c>
      <c r="D39" s="9" t="e">
        <f>'GRUP YARIŞ START SONUÇ'!#REF!</f>
        <v>#REF!</v>
      </c>
    </row>
    <row r="40" spans="1:4" ht="14.25" x14ac:dyDescent="0.2">
      <c r="A40">
        <f>A39+1</f>
        <v>2</v>
      </c>
      <c r="B40" s="2" t="e">
        <f>'GRUP YARIŞ START SONUÇ'!#REF!</f>
        <v>#REF!</v>
      </c>
      <c r="C40" s="2" t="e">
        <f>'GRUP YARIŞ START SONUÇ'!#REF!</f>
        <v>#REF!</v>
      </c>
      <c r="D40" s="9" t="e">
        <f>'GRUP YARIŞ START SONUÇ'!#REF!</f>
        <v>#REF!</v>
      </c>
    </row>
    <row r="41" spans="1:4" ht="14.25" x14ac:dyDescent="0.2">
      <c r="A41">
        <f>A40+1</f>
        <v>3</v>
      </c>
      <c r="B41" s="2" t="e">
        <f>'GRUP YARIŞ START SONUÇ'!#REF!</f>
        <v>#REF!</v>
      </c>
      <c r="C41" s="2" t="e">
        <f>'GRUP YARIŞ START SONUÇ'!#REF!</f>
        <v>#REF!</v>
      </c>
      <c r="D41" s="9" t="e">
        <f>'GRUP YARIŞ START SONUÇ'!#REF!</f>
        <v>#REF!</v>
      </c>
    </row>
    <row r="42" spans="1:4" ht="14.25" x14ac:dyDescent="0.2">
      <c r="B42" s="2"/>
      <c r="C42" s="3"/>
    </row>
    <row r="43" spans="1:4" ht="15" x14ac:dyDescent="0.25">
      <c r="B43" s="553" t="s">
        <v>293</v>
      </c>
      <c r="C43" s="553"/>
    </row>
    <row r="44" spans="1:4" ht="15" x14ac:dyDescent="0.25">
      <c r="B44" s="553" t="e">
        <f>C20</f>
        <v>#REF!</v>
      </c>
      <c r="C44" s="553"/>
    </row>
    <row r="45" spans="1:4" x14ac:dyDescent="0.2">
      <c r="B45" s="554" t="e">
        <f>D20</f>
        <v>#REF!</v>
      </c>
      <c r="C45" s="555"/>
    </row>
    <row r="46" spans="1:4" ht="14.25" x14ac:dyDescent="0.2">
      <c r="A46">
        <v>1</v>
      </c>
      <c r="B46" s="2" t="e">
        <f>'GRUP YARIŞ START SONUÇ'!#REF!</f>
        <v>#REF!</v>
      </c>
      <c r="C46" s="2" t="e">
        <f>'GRUP YARIŞ START SONUÇ'!#REF!</f>
        <v>#REF!</v>
      </c>
      <c r="D46" s="9" t="e">
        <f>'GRUP YARIŞ START SONUÇ'!#REF!</f>
        <v>#REF!</v>
      </c>
    </row>
    <row r="47" spans="1:4" ht="14.25" x14ac:dyDescent="0.2">
      <c r="A47">
        <f>A46+1</f>
        <v>2</v>
      </c>
      <c r="B47" s="2" t="e">
        <f>'GRUP YARIŞ START SONUÇ'!#REF!</f>
        <v>#REF!</v>
      </c>
      <c r="C47" s="2" t="e">
        <f>'GRUP YARIŞ START SONUÇ'!#REF!</f>
        <v>#REF!</v>
      </c>
      <c r="D47" s="9" t="e">
        <f>'GRUP YARIŞ START SONUÇ'!#REF!</f>
        <v>#REF!</v>
      </c>
    </row>
    <row r="48" spans="1:4" ht="14.25" x14ac:dyDescent="0.2">
      <c r="A48">
        <f>A47+1</f>
        <v>3</v>
      </c>
      <c r="B48" s="2" t="e">
        <f>'GRUP YARIŞ START SONUÇ'!#REF!</f>
        <v>#REF!</v>
      </c>
      <c r="C48" s="2" t="e">
        <f>'GRUP YARIŞ START SONUÇ'!#REF!</f>
        <v>#REF!</v>
      </c>
      <c r="D48" s="9" t="e">
        <f>'GRUP YARIŞ START SONUÇ'!#REF!</f>
        <v>#REF!</v>
      </c>
    </row>
    <row r="50" spans="1:4" ht="15" x14ac:dyDescent="0.25">
      <c r="B50" s="553" t="s">
        <v>221</v>
      </c>
      <c r="C50" s="553"/>
    </row>
    <row r="51" spans="1:4" ht="15" x14ac:dyDescent="0.25">
      <c r="B51" s="553" t="e">
        <f>C27</f>
        <v>#REF!</v>
      </c>
      <c r="C51" s="553"/>
    </row>
    <row r="52" spans="1:4" x14ac:dyDescent="0.2">
      <c r="B52" s="554" t="e">
        <f>D27</f>
        <v>#REF!</v>
      </c>
      <c r="C52" s="555"/>
    </row>
    <row r="53" spans="1:4" ht="14.25" x14ac:dyDescent="0.2">
      <c r="A53">
        <v>1</v>
      </c>
      <c r="B53" s="2" t="e">
        <f>'GRUP YARIŞ START SONUÇ'!#REF!</f>
        <v>#REF!</v>
      </c>
      <c r="C53" s="2" t="e">
        <f>'GRUP YARIŞ START SONUÇ'!#REF!</f>
        <v>#REF!</v>
      </c>
      <c r="D53" s="9" t="e">
        <f>'GRUP YARIŞ START SONUÇ'!#REF!</f>
        <v>#REF!</v>
      </c>
    </row>
    <row r="54" spans="1:4" ht="14.25" x14ac:dyDescent="0.2">
      <c r="A54">
        <f>A53+1</f>
        <v>2</v>
      </c>
      <c r="B54" s="2" t="e">
        <f>'GRUP YARIŞ START SONUÇ'!#REF!</f>
        <v>#REF!</v>
      </c>
      <c r="C54" s="2" t="e">
        <f>'GRUP YARIŞ START SONUÇ'!#REF!</f>
        <v>#REF!</v>
      </c>
      <c r="D54" s="9" t="e">
        <f>'GRUP YARIŞ START SONUÇ'!#REF!</f>
        <v>#REF!</v>
      </c>
    </row>
    <row r="55" spans="1:4" ht="14.25" x14ac:dyDescent="0.2">
      <c r="A55">
        <f>A54+1</f>
        <v>3</v>
      </c>
      <c r="B55" s="2" t="e">
        <f>'GRUP YARIŞ START SONUÇ'!#REF!</f>
        <v>#REF!</v>
      </c>
      <c r="C55" s="2" t="e">
        <f>'GRUP YARIŞ START SONUÇ'!#REF!</f>
        <v>#REF!</v>
      </c>
      <c r="D55" s="9" t="e">
        <f>'GRUP YARIŞ START SONUÇ'!#REF!</f>
        <v>#REF!</v>
      </c>
    </row>
    <row r="58" spans="1:4" x14ac:dyDescent="0.2">
      <c r="B58" s="10"/>
      <c r="C58" s="10"/>
    </row>
    <row r="63" spans="1:4" ht="15" x14ac:dyDescent="0.25">
      <c r="B63" s="553" t="s">
        <v>296</v>
      </c>
      <c r="C63" s="553"/>
    </row>
    <row r="64" spans="1:4" ht="15" x14ac:dyDescent="0.25">
      <c r="B64" s="553" t="e">
        <f>#REF!</f>
        <v>#REF!</v>
      </c>
      <c r="C64" s="553"/>
    </row>
    <row r="65" spans="1:4" ht="15" x14ac:dyDescent="0.2">
      <c r="B65" s="554" t="e">
        <f>#REF!</f>
        <v>#REF!</v>
      </c>
      <c r="C65" s="555"/>
      <c r="D65" s="8"/>
    </row>
    <row r="66" spans="1:4" ht="14.25" x14ac:dyDescent="0.2">
      <c r="A66">
        <v>1</v>
      </c>
      <c r="B66" s="2" t="e">
        <f>#REF!</f>
        <v>#REF!</v>
      </c>
      <c r="C66" s="2"/>
      <c r="D66" s="9" t="e">
        <f>#REF!</f>
        <v>#REF!</v>
      </c>
    </row>
    <row r="67" spans="1:4" ht="14.25" x14ac:dyDescent="0.2">
      <c r="A67">
        <v>2</v>
      </c>
      <c r="B67" s="2" t="e">
        <f>#REF!</f>
        <v>#REF!</v>
      </c>
      <c r="C67" s="2"/>
      <c r="D67" s="9" t="e">
        <f>#REF!</f>
        <v>#REF!</v>
      </c>
    </row>
    <row r="68" spans="1:4" ht="14.25" x14ac:dyDescent="0.2">
      <c r="A68">
        <v>3</v>
      </c>
      <c r="B68" s="2" t="e">
        <f>#REF!</f>
        <v>#REF!</v>
      </c>
      <c r="C68" s="2"/>
      <c r="D68" s="9" t="e">
        <f>#REF!</f>
        <v>#REF!</v>
      </c>
    </row>
    <row r="69" spans="1:4" x14ac:dyDescent="0.2">
      <c r="B69" s="1"/>
      <c r="C69" s="5"/>
    </row>
    <row r="70" spans="1:4" ht="15" x14ac:dyDescent="0.25">
      <c r="B70" s="553"/>
      <c r="C70" s="553"/>
    </row>
    <row r="71" spans="1:4" ht="15" x14ac:dyDescent="0.25">
      <c r="B71" s="553"/>
      <c r="C71" s="553"/>
    </row>
    <row r="72" spans="1:4" x14ac:dyDescent="0.2">
      <c r="B72" s="554"/>
      <c r="C72" s="554"/>
    </row>
    <row r="73" spans="1:4" ht="14.25" x14ac:dyDescent="0.2">
      <c r="B73" s="2"/>
      <c r="C73" s="2"/>
      <c r="D73" s="9"/>
    </row>
    <row r="74" spans="1:4" ht="14.25" x14ac:dyDescent="0.2">
      <c r="B74" s="2"/>
      <c r="C74" s="2"/>
      <c r="D74" s="9"/>
    </row>
    <row r="75" spans="1:4" ht="14.25" x14ac:dyDescent="0.2">
      <c r="B75" s="2"/>
      <c r="C75" s="2"/>
      <c r="D75" s="9"/>
    </row>
    <row r="77" spans="1:4" ht="14.25" x14ac:dyDescent="0.2">
      <c r="B77" s="2"/>
      <c r="C77" s="4"/>
    </row>
    <row r="78" spans="1:4" ht="15" x14ac:dyDescent="0.25">
      <c r="B78" s="553" t="s">
        <v>10</v>
      </c>
      <c r="C78" s="553"/>
    </row>
    <row r="79" spans="1:4" ht="15" x14ac:dyDescent="0.25">
      <c r="B79" s="553" t="e">
        <f>#REF!</f>
        <v>#REF!</v>
      </c>
      <c r="C79" s="553"/>
    </row>
    <row r="80" spans="1:4" x14ac:dyDescent="0.2">
      <c r="B80" s="554" t="e">
        <f>#REF!</f>
        <v>#REF!</v>
      </c>
      <c r="C80" s="555"/>
    </row>
    <row r="81" spans="1:4" ht="14.25" x14ac:dyDescent="0.2">
      <c r="A81">
        <v>1</v>
      </c>
      <c r="B81" s="2" t="e">
        <f>#REF!</f>
        <v>#REF!</v>
      </c>
      <c r="C81" s="2"/>
      <c r="D81" s="9" t="e">
        <f>#REF!</f>
        <v>#REF!</v>
      </c>
    </row>
    <row r="82" spans="1:4" ht="14.25" x14ac:dyDescent="0.2">
      <c r="A82">
        <v>2</v>
      </c>
      <c r="B82" s="2" t="e">
        <f>#REF!</f>
        <v>#REF!</v>
      </c>
      <c r="C82" s="2"/>
      <c r="D82" s="9" t="e">
        <f>#REF!</f>
        <v>#REF!</v>
      </c>
    </row>
    <row r="83" spans="1:4" ht="14.25" x14ac:dyDescent="0.2">
      <c r="A83">
        <v>3</v>
      </c>
      <c r="B83" s="2" t="e">
        <f>#REF!</f>
        <v>#REF!</v>
      </c>
      <c r="C83" s="2"/>
      <c r="D83" s="9" t="e">
        <f>#REF!</f>
        <v>#REF!</v>
      </c>
    </row>
    <row r="84" spans="1:4" ht="14.25" x14ac:dyDescent="0.2">
      <c r="B84" s="2"/>
      <c r="C84" s="2"/>
      <c r="D84" s="9"/>
    </row>
    <row r="85" spans="1:4" ht="14.25" x14ac:dyDescent="0.2">
      <c r="B85" s="2"/>
      <c r="C85" s="3"/>
    </row>
    <row r="86" spans="1:4" ht="15" x14ac:dyDescent="0.25">
      <c r="B86" s="553" t="s">
        <v>10</v>
      </c>
      <c r="C86" s="553"/>
    </row>
    <row r="87" spans="1:4" ht="15" x14ac:dyDescent="0.25">
      <c r="B87" s="553" t="e">
        <f>#REF!</f>
        <v>#REF!</v>
      </c>
      <c r="C87" s="553"/>
    </row>
    <row r="88" spans="1:4" x14ac:dyDescent="0.2">
      <c r="B88" s="554" t="e">
        <f>#REF!</f>
        <v>#REF!</v>
      </c>
      <c r="C88" s="555"/>
    </row>
    <row r="89" spans="1:4" ht="14.25" x14ac:dyDescent="0.2">
      <c r="B89" s="2" t="e">
        <f>#REF!</f>
        <v>#REF!</v>
      </c>
      <c r="C89" s="2"/>
      <c r="D89" s="9" t="e">
        <f>#REF!</f>
        <v>#REF!</v>
      </c>
    </row>
    <row r="90" spans="1:4" ht="14.25" x14ac:dyDescent="0.2">
      <c r="B90" s="2" t="e">
        <f>#REF!</f>
        <v>#REF!</v>
      </c>
      <c r="C90" s="2"/>
      <c r="D90" s="9" t="e">
        <f>#REF!</f>
        <v>#REF!</v>
      </c>
    </row>
    <row r="91" spans="1:4" ht="14.25" x14ac:dyDescent="0.2">
      <c r="B91" s="2" t="e">
        <f>#REF!</f>
        <v>#REF!</v>
      </c>
      <c r="C91" s="2"/>
      <c r="D91" s="9" t="e">
        <f>#REF!</f>
        <v>#REF!</v>
      </c>
    </row>
    <row r="92" spans="1:4" ht="14.25" x14ac:dyDescent="0.2">
      <c r="B92" s="2"/>
      <c r="C92" s="3"/>
    </row>
    <row r="93" spans="1:4" ht="15" x14ac:dyDescent="0.25">
      <c r="B93" s="553" t="s">
        <v>11</v>
      </c>
      <c r="C93" s="553"/>
    </row>
    <row r="94" spans="1:4" ht="15" x14ac:dyDescent="0.25">
      <c r="B94" s="553" t="s">
        <v>10</v>
      </c>
      <c r="C94" s="553"/>
    </row>
    <row r="95" spans="1:4" ht="15" x14ac:dyDescent="0.25">
      <c r="B95" s="553">
        <f>C12</f>
        <v>0</v>
      </c>
      <c r="C95" s="553"/>
    </row>
    <row r="96" spans="1:4" ht="15" x14ac:dyDescent="0.25">
      <c r="B96" s="552">
        <f>D12</f>
        <v>0</v>
      </c>
      <c r="C96" s="552"/>
    </row>
    <row r="97" spans="1:4" ht="14.25" x14ac:dyDescent="0.2">
      <c r="A97">
        <v>1</v>
      </c>
      <c r="B97" s="2" t="e">
        <f>#REF!</f>
        <v>#REF!</v>
      </c>
      <c r="C97" s="2"/>
      <c r="D97" s="9" t="e">
        <f>#REF!</f>
        <v>#REF!</v>
      </c>
    </row>
    <row r="98" spans="1:4" ht="14.25" x14ac:dyDescent="0.2">
      <c r="A98">
        <v>2</v>
      </c>
      <c r="B98" s="2" t="e">
        <f>#REF!</f>
        <v>#REF!</v>
      </c>
      <c r="C98" s="2"/>
      <c r="D98" s="9" t="e">
        <f>#REF!</f>
        <v>#REF!</v>
      </c>
    </row>
    <row r="99" spans="1:4" ht="14.25" x14ac:dyDescent="0.2">
      <c r="A99">
        <v>3</v>
      </c>
      <c r="B99" s="2" t="e">
        <f>#REF!</f>
        <v>#REF!</v>
      </c>
      <c r="C99" s="2"/>
      <c r="D99" s="9" t="e">
        <f>#REF!</f>
        <v>#REF!</v>
      </c>
    </row>
    <row r="100" spans="1:4" ht="14.25" x14ac:dyDescent="0.2">
      <c r="B100" s="2"/>
      <c r="C100" s="2"/>
      <c r="D100" s="9"/>
    </row>
    <row r="102" spans="1:4" ht="15" x14ac:dyDescent="0.25">
      <c r="B102" s="553" t="s">
        <v>12</v>
      </c>
      <c r="C102" s="553"/>
    </row>
    <row r="103" spans="1:4" ht="15" x14ac:dyDescent="0.25">
      <c r="B103" s="553" t="e">
        <f>#REF!</f>
        <v>#REF!</v>
      </c>
      <c r="C103" s="553"/>
    </row>
    <row r="104" spans="1:4" ht="15" x14ac:dyDescent="0.25">
      <c r="B104" s="552" t="e">
        <f>#REF!</f>
        <v>#REF!</v>
      </c>
      <c r="C104" s="552"/>
    </row>
    <row r="105" spans="1:4" ht="14.25" x14ac:dyDescent="0.2">
      <c r="A105">
        <v>1</v>
      </c>
      <c r="B105" s="2" t="e">
        <f>#REF!</f>
        <v>#REF!</v>
      </c>
      <c r="C105" s="2" t="e">
        <f>#REF!</f>
        <v>#REF!</v>
      </c>
      <c r="D105" s="9" t="e">
        <f>'GRUP YARIŞ START SONUÇ'!#REF!</f>
        <v>#REF!</v>
      </c>
    </row>
    <row r="106" spans="1:4" ht="14.25" x14ac:dyDescent="0.2">
      <c r="A106">
        <v>2</v>
      </c>
      <c r="B106" s="2" t="e">
        <f>#REF!</f>
        <v>#REF!</v>
      </c>
      <c r="C106" s="2" t="e">
        <f>#REF!</f>
        <v>#REF!</v>
      </c>
      <c r="D106" s="9" t="e">
        <f>'GRUP YARIŞ START SONUÇ'!#REF!</f>
        <v>#REF!</v>
      </c>
    </row>
    <row r="107" spans="1:4" ht="14.25" x14ac:dyDescent="0.2">
      <c r="A107">
        <v>3</v>
      </c>
      <c r="B107" s="2" t="e">
        <f>#REF!</f>
        <v>#REF!</v>
      </c>
      <c r="C107" s="2" t="e">
        <f>#REF!</f>
        <v>#REF!</v>
      </c>
      <c r="D107" s="9" t="e">
        <f>'GRUP YARIŞ START SONUÇ'!#REF!</f>
        <v>#REF!</v>
      </c>
    </row>
  </sheetData>
  <mergeCells count="38">
    <mergeCell ref="B52:C52"/>
    <mergeCell ref="B50:C50"/>
    <mergeCell ref="B17:C17"/>
    <mergeCell ref="B24:C24"/>
    <mergeCell ref="B31:C31"/>
    <mergeCell ref="B38:C38"/>
    <mergeCell ref="B45:C45"/>
    <mergeCell ref="B51:C51"/>
    <mergeCell ref="B44:C44"/>
    <mergeCell ref="B37:C37"/>
    <mergeCell ref="B43:C43"/>
    <mergeCell ref="B1:C1"/>
    <mergeCell ref="B15:C15"/>
    <mergeCell ref="B22:C22"/>
    <mergeCell ref="B29:C29"/>
    <mergeCell ref="B36:C36"/>
    <mergeCell ref="B16:C16"/>
    <mergeCell ref="B23:C23"/>
    <mergeCell ref="B30:C30"/>
    <mergeCell ref="B72:C72"/>
    <mergeCell ref="B80:C80"/>
    <mergeCell ref="B87:C87"/>
    <mergeCell ref="B95:C95"/>
    <mergeCell ref="B78:C78"/>
    <mergeCell ref="B79:C79"/>
    <mergeCell ref="B86:C86"/>
    <mergeCell ref="B88:C88"/>
    <mergeCell ref="B93:C93"/>
    <mergeCell ref="B63:C63"/>
    <mergeCell ref="B64:C64"/>
    <mergeCell ref="B65:C65"/>
    <mergeCell ref="B70:C70"/>
    <mergeCell ref="B71:C71"/>
    <mergeCell ref="B96:C96"/>
    <mergeCell ref="B94:C94"/>
    <mergeCell ref="B102:C102"/>
    <mergeCell ref="B103:C103"/>
    <mergeCell ref="B104:C104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40"/>
  <sheetViews>
    <sheetView topLeftCell="A16" workbookViewId="0">
      <selection activeCell="G18" sqref="G18"/>
    </sheetView>
  </sheetViews>
  <sheetFormatPr defaultRowHeight="12.75" x14ac:dyDescent="0.2"/>
  <cols>
    <col min="5" max="5" width="6.85546875" bestFit="1" customWidth="1"/>
    <col min="6" max="6" width="28.7109375" bestFit="1" customWidth="1"/>
    <col min="7" max="7" width="49.28515625" bestFit="1" customWidth="1"/>
  </cols>
  <sheetData>
    <row r="1" spans="5:11" ht="14.25" x14ac:dyDescent="0.2">
      <c r="E1" s="166">
        <v>8</v>
      </c>
      <c r="F1" s="241" t="s">
        <v>206</v>
      </c>
      <c r="G1" s="285" t="s">
        <v>161</v>
      </c>
      <c r="H1" s="365"/>
      <c r="I1" s="365">
        <v>0</v>
      </c>
      <c r="J1" s="159">
        <f>IF(H1&gt;I1,H1,I1)</f>
        <v>0</v>
      </c>
      <c r="K1" s="152"/>
    </row>
    <row r="2" spans="5:11" ht="14.25" x14ac:dyDescent="0.2">
      <c r="E2" s="166">
        <f>E1+1</f>
        <v>9</v>
      </c>
      <c r="F2" s="241" t="s">
        <v>94</v>
      </c>
      <c r="G2" s="285" t="s">
        <v>161</v>
      </c>
      <c r="H2" s="365">
        <v>0</v>
      </c>
      <c r="I2" s="385">
        <v>0</v>
      </c>
      <c r="J2" s="160">
        <f>IF(H2&gt;I2,H2,I2)</f>
        <v>0</v>
      </c>
      <c r="K2" s="152"/>
    </row>
    <row r="3" spans="5:11" ht="14.25" x14ac:dyDescent="0.2">
      <c r="E3" s="166">
        <f>E2+1</f>
        <v>10</v>
      </c>
      <c r="F3" s="241" t="s">
        <v>93</v>
      </c>
      <c r="G3" s="285" t="s">
        <v>161</v>
      </c>
      <c r="H3" s="365">
        <v>0</v>
      </c>
      <c r="I3" s="373"/>
      <c r="J3" s="159">
        <f>IF(H3&gt;I3,H3,I3)</f>
        <v>0</v>
      </c>
      <c r="K3" s="152"/>
    </row>
    <row r="4" spans="5:11" ht="14.25" x14ac:dyDescent="0.2">
      <c r="E4" s="166">
        <v>7</v>
      </c>
      <c r="F4" s="242" t="s">
        <v>123</v>
      </c>
      <c r="G4" s="285" t="s">
        <v>162</v>
      </c>
      <c r="H4" s="365"/>
      <c r="I4" s="365">
        <v>0</v>
      </c>
      <c r="J4" s="159">
        <f>IF(H4&gt;I4,H4,I4)</f>
        <v>0</v>
      </c>
      <c r="K4" s="152"/>
    </row>
    <row r="5" spans="5:11" ht="14.25" x14ac:dyDescent="0.2">
      <c r="E5" s="166">
        <f>E4+1</f>
        <v>8</v>
      </c>
      <c r="F5" s="242" t="s">
        <v>121</v>
      </c>
      <c r="G5" s="285" t="s">
        <v>162</v>
      </c>
      <c r="H5" s="365">
        <v>0</v>
      </c>
      <c r="I5" s="373"/>
      <c r="J5" s="159">
        <f>IF(H5&gt;I5,H5,I5)</f>
        <v>0</v>
      </c>
      <c r="K5" s="152"/>
    </row>
    <row r="6" spans="5:11" ht="14.25" x14ac:dyDescent="0.2">
      <c r="E6" s="166">
        <f>E5+1</f>
        <v>9</v>
      </c>
      <c r="F6" s="242" t="s">
        <v>124</v>
      </c>
      <c r="G6" s="285" t="s">
        <v>162</v>
      </c>
      <c r="H6" s="365">
        <v>0</v>
      </c>
      <c r="I6" s="373"/>
      <c r="J6" s="159">
        <f>IF(H6&gt;I6,H6,I6)</f>
        <v>0</v>
      </c>
      <c r="K6" s="152"/>
    </row>
    <row r="7" spans="5:11" ht="14.25" x14ac:dyDescent="0.2">
      <c r="E7" s="166">
        <f>E6+1</f>
        <v>10</v>
      </c>
      <c r="F7" s="242" t="s">
        <v>151</v>
      </c>
      <c r="G7" s="285" t="s">
        <v>135</v>
      </c>
      <c r="H7" s="365"/>
      <c r="I7" s="365">
        <v>0</v>
      </c>
      <c r="J7" s="160">
        <f>IF(H7&gt;I7,H7,I7)</f>
        <v>0</v>
      </c>
      <c r="K7" s="78"/>
    </row>
    <row r="8" spans="5:11" ht="14.25" x14ac:dyDescent="0.2">
      <c r="E8" s="166">
        <v>8</v>
      </c>
      <c r="F8" s="43" t="s">
        <v>154</v>
      </c>
      <c r="G8" s="340" t="s">
        <v>135</v>
      </c>
      <c r="H8" s="365"/>
      <c r="I8" s="365">
        <v>0</v>
      </c>
      <c r="J8" s="160">
        <f>IF(H8&gt;I8,H8,I8)</f>
        <v>0</v>
      </c>
      <c r="K8" s="78"/>
    </row>
    <row r="9" spans="5:11" ht="14.25" x14ac:dyDescent="0.2">
      <c r="E9" s="166">
        <f>E8+1</f>
        <v>9</v>
      </c>
      <c r="F9" s="242" t="s">
        <v>74</v>
      </c>
      <c r="G9" s="285" t="s">
        <v>135</v>
      </c>
      <c r="H9" s="365">
        <v>0</v>
      </c>
      <c r="I9" s="385">
        <v>0</v>
      </c>
      <c r="J9" s="160">
        <f>IF(H9&gt;I9,H9,I9)</f>
        <v>0</v>
      </c>
      <c r="K9" s="152"/>
    </row>
    <row r="10" spans="5:11" ht="14.25" x14ac:dyDescent="0.2">
      <c r="E10" s="149">
        <f>E9+1</f>
        <v>10</v>
      </c>
      <c r="F10" s="558" t="s">
        <v>140</v>
      </c>
      <c r="G10" s="366" t="s">
        <v>135</v>
      </c>
      <c r="H10" s="559">
        <v>0</v>
      </c>
      <c r="I10" s="561"/>
      <c r="J10" s="562">
        <f>IF(H10&gt;I10,H10,I10)</f>
        <v>0</v>
      </c>
      <c r="K10" s="135"/>
    </row>
    <row r="11" spans="5:11" ht="14.25" x14ac:dyDescent="0.2">
      <c r="E11" s="166">
        <v>9</v>
      </c>
      <c r="F11" s="242" t="s">
        <v>145</v>
      </c>
      <c r="G11" s="285" t="s">
        <v>135</v>
      </c>
      <c r="H11" s="365">
        <v>0</v>
      </c>
      <c r="I11" s="374"/>
      <c r="J11" s="159">
        <f>IF(H11&gt;I11,H11,I11)</f>
        <v>0</v>
      </c>
      <c r="K11" s="152"/>
    </row>
    <row r="12" spans="5:11" s="151" customFormat="1" ht="14.25" x14ac:dyDescent="0.2">
      <c r="E12" s="564">
        <f>E11+1</f>
        <v>10</v>
      </c>
      <c r="F12" s="388" t="s">
        <v>198</v>
      </c>
      <c r="G12" s="389" t="s">
        <v>197</v>
      </c>
      <c r="H12" s="390"/>
      <c r="I12" s="390">
        <v>0</v>
      </c>
      <c r="J12" s="392">
        <f>IF(H12&gt;I12,H12,I12)</f>
        <v>0</v>
      </c>
      <c r="K12" s="565"/>
    </row>
    <row r="13" spans="5:11" s="151" customFormat="1" ht="14.25" x14ac:dyDescent="0.2">
      <c r="E13" s="564">
        <f>E12+1</f>
        <v>11</v>
      </c>
      <c r="F13" s="388" t="s">
        <v>199</v>
      </c>
      <c r="G13" s="389" t="s">
        <v>197</v>
      </c>
      <c r="H13" s="390"/>
      <c r="I13" s="390">
        <v>0</v>
      </c>
      <c r="J13" s="392">
        <f>IF(H13&gt;I13,H13,I13)</f>
        <v>0</v>
      </c>
      <c r="K13" s="566"/>
    </row>
    <row r="14" spans="5:11" ht="14.25" x14ac:dyDescent="0.2">
      <c r="E14" s="166">
        <v>6</v>
      </c>
      <c r="F14" s="242" t="s">
        <v>156</v>
      </c>
      <c r="G14" s="285" t="s">
        <v>188</v>
      </c>
      <c r="H14" s="365"/>
      <c r="I14" s="365">
        <v>0</v>
      </c>
      <c r="J14" s="159">
        <f>IF(H14&gt;I14,H14,I14)</f>
        <v>0</v>
      </c>
      <c r="K14" s="152"/>
    </row>
    <row r="15" spans="5:11" ht="14.25" x14ac:dyDescent="0.2">
      <c r="E15" s="166">
        <f>E14+1</f>
        <v>7</v>
      </c>
      <c r="F15" s="242" t="s">
        <v>158</v>
      </c>
      <c r="G15" s="285" t="s">
        <v>188</v>
      </c>
      <c r="H15" s="365"/>
      <c r="I15" s="365">
        <v>0</v>
      </c>
      <c r="J15" s="160">
        <f>IF(H15&gt;I15,H15,I15)</f>
        <v>0</v>
      </c>
      <c r="K15" s="78"/>
    </row>
    <row r="16" spans="5:11" ht="14.25" x14ac:dyDescent="0.2">
      <c r="E16" s="166">
        <v>9</v>
      </c>
      <c r="F16" s="242" t="s">
        <v>155</v>
      </c>
      <c r="G16" s="285" t="s">
        <v>188</v>
      </c>
      <c r="H16" s="365">
        <v>0</v>
      </c>
      <c r="I16" s="385">
        <v>0</v>
      </c>
      <c r="J16" s="160">
        <f>IF(H16&gt;I16,H16,I16)</f>
        <v>0</v>
      </c>
      <c r="K16" s="152"/>
    </row>
    <row r="17" spans="5:11" ht="14.25" x14ac:dyDescent="0.2">
      <c r="E17" s="166">
        <f>E16+1</f>
        <v>10</v>
      </c>
      <c r="F17" s="242" t="s">
        <v>157</v>
      </c>
      <c r="G17" s="285" t="s">
        <v>188</v>
      </c>
      <c r="H17" s="365">
        <v>0</v>
      </c>
      <c r="I17" s="373"/>
      <c r="J17" s="159">
        <f>IF(H17&gt;I17,H17,I17)</f>
        <v>0</v>
      </c>
      <c r="K17" s="152"/>
    </row>
    <row r="18" spans="5:11" ht="14.25" x14ac:dyDescent="0.2">
      <c r="E18" s="166">
        <f>E17+1</f>
        <v>11</v>
      </c>
      <c r="F18" s="241" t="s">
        <v>95</v>
      </c>
      <c r="G18" s="285" t="s">
        <v>161</v>
      </c>
      <c r="H18" s="365">
        <v>10</v>
      </c>
      <c r="I18" s="365">
        <v>0</v>
      </c>
      <c r="J18" s="160">
        <f>IF(H18&gt;I18,H18,I18)</f>
        <v>10</v>
      </c>
      <c r="K18" s="78"/>
    </row>
    <row r="19" spans="5:11" ht="14.25" x14ac:dyDescent="0.2">
      <c r="E19" s="166">
        <f>E18+1</f>
        <v>12</v>
      </c>
      <c r="F19" s="242" t="s">
        <v>226</v>
      </c>
      <c r="G19" s="285" t="s">
        <v>126</v>
      </c>
      <c r="H19" s="365">
        <v>11</v>
      </c>
      <c r="I19" s="365">
        <v>16.333333333333332</v>
      </c>
      <c r="J19" s="159">
        <f>IF(H19&gt;I19,H19,I19)</f>
        <v>16.333333333333332</v>
      </c>
      <c r="K19" s="152"/>
    </row>
    <row r="20" spans="5:11" ht="14.25" x14ac:dyDescent="0.2">
      <c r="E20" s="166">
        <f>E19+1</f>
        <v>13</v>
      </c>
      <c r="F20" s="241" t="s">
        <v>201</v>
      </c>
      <c r="G20" s="341" t="s">
        <v>197</v>
      </c>
      <c r="H20" s="365">
        <v>20</v>
      </c>
      <c r="I20" s="385">
        <v>0</v>
      </c>
      <c r="J20" s="160">
        <f>IF(H20&gt;I20,H20,I20)</f>
        <v>20</v>
      </c>
      <c r="K20" s="152"/>
    </row>
    <row r="21" spans="5:11" ht="14.25" x14ac:dyDescent="0.2">
      <c r="E21" s="166">
        <f>E20+1</f>
        <v>14</v>
      </c>
      <c r="F21" s="241" t="s">
        <v>200</v>
      </c>
      <c r="G21" s="341" t="s">
        <v>197</v>
      </c>
      <c r="H21" s="365">
        <v>10.666666666666666</v>
      </c>
      <c r="I21" s="373">
        <v>22</v>
      </c>
      <c r="J21" s="159">
        <f>IF(H21&gt;I21,H21,I21)</f>
        <v>22</v>
      </c>
      <c r="K21" s="152"/>
    </row>
    <row r="22" spans="5:11" ht="14.25" x14ac:dyDescent="0.2">
      <c r="E22" s="149">
        <f>E21+1</f>
        <v>15</v>
      </c>
      <c r="F22" s="558" t="s">
        <v>165</v>
      </c>
      <c r="G22" s="366" t="s">
        <v>163</v>
      </c>
      <c r="H22" s="559">
        <v>22.67</v>
      </c>
      <c r="I22" s="559">
        <v>13.666666666666666</v>
      </c>
      <c r="J22" s="161">
        <f>IF(H22&gt;I22,H22,I22)</f>
        <v>22.67</v>
      </c>
      <c r="K22" s="142"/>
    </row>
    <row r="23" spans="5:11" ht="14.25" x14ac:dyDescent="0.2">
      <c r="E23" s="166">
        <f>E22+1</f>
        <v>16</v>
      </c>
      <c r="F23" s="242" t="s">
        <v>134</v>
      </c>
      <c r="G23" s="285" t="s">
        <v>126</v>
      </c>
      <c r="H23" s="365">
        <v>24</v>
      </c>
      <c r="I23" s="373"/>
      <c r="J23" s="159">
        <f>IF(H23&gt;I23,H23,I23)</f>
        <v>24</v>
      </c>
      <c r="K23" s="152"/>
    </row>
    <row r="24" spans="5:11" ht="14.25" x14ac:dyDescent="0.2">
      <c r="E24" s="166">
        <f>E23+1</f>
        <v>17</v>
      </c>
      <c r="F24" s="242" t="s">
        <v>169</v>
      </c>
      <c r="G24" s="285" t="s">
        <v>163</v>
      </c>
      <c r="H24" s="365">
        <v>26.66</v>
      </c>
      <c r="I24" s="365">
        <v>33</v>
      </c>
      <c r="J24" s="159">
        <f>IF(H24&gt;I24,H24,I24)</f>
        <v>33</v>
      </c>
      <c r="K24" s="152"/>
    </row>
    <row r="25" spans="5:11" ht="14.25" x14ac:dyDescent="0.2">
      <c r="E25" s="166">
        <f>E24+1</f>
        <v>18</v>
      </c>
      <c r="F25" s="242" t="s">
        <v>152</v>
      </c>
      <c r="G25" s="285" t="s">
        <v>135</v>
      </c>
      <c r="H25" s="365">
        <v>17</v>
      </c>
      <c r="I25" s="385">
        <v>36</v>
      </c>
      <c r="J25" s="160">
        <f>IF(H25&gt;I25,H25,I25)</f>
        <v>36</v>
      </c>
      <c r="K25" s="152"/>
    </row>
    <row r="26" spans="5:11" ht="14.25" x14ac:dyDescent="0.2">
      <c r="E26" s="166">
        <f>E25+1</f>
        <v>19</v>
      </c>
      <c r="F26" s="242" t="s">
        <v>133</v>
      </c>
      <c r="G26" s="285" t="s">
        <v>126</v>
      </c>
      <c r="H26" s="365">
        <v>31.67</v>
      </c>
      <c r="I26" s="365">
        <v>36.333333333333336</v>
      </c>
      <c r="J26" s="160">
        <f>IF(H26&gt;I26,H26,I26)</f>
        <v>36.333333333333336</v>
      </c>
      <c r="K26" s="78"/>
    </row>
    <row r="27" spans="5:11" ht="14.25" x14ac:dyDescent="0.2">
      <c r="E27" s="166">
        <f>E26+1</f>
        <v>20</v>
      </c>
      <c r="F27" s="242" t="s">
        <v>132</v>
      </c>
      <c r="G27" s="285" t="s">
        <v>126</v>
      </c>
      <c r="H27" s="365">
        <v>32</v>
      </c>
      <c r="I27" s="385">
        <v>37</v>
      </c>
      <c r="J27" s="160">
        <f>IF(H27&gt;I27,H27,I27)</f>
        <v>37</v>
      </c>
      <c r="K27" s="152"/>
    </row>
    <row r="28" spans="5:11" ht="14.25" x14ac:dyDescent="0.2">
      <c r="E28" s="166">
        <f>E27+1</f>
        <v>21</v>
      </c>
      <c r="F28" s="242" t="s">
        <v>166</v>
      </c>
      <c r="G28" s="285" t="s">
        <v>163</v>
      </c>
      <c r="H28" s="372">
        <v>35</v>
      </c>
      <c r="I28" s="372">
        <v>46.333333333333336</v>
      </c>
      <c r="J28" s="160">
        <f>IF(H28&gt;I28,H28,I28)</f>
        <v>46.333333333333336</v>
      </c>
      <c r="K28" s="152"/>
    </row>
    <row r="29" spans="5:11" ht="14.25" x14ac:dyDescent="0.2">
      <c r="E29" s="166">
        <f>E28+1</f>
        <v>22</v>
      </c>
      <c r="F29" s="242" t="s">
        <v>120</v>
      </c>
      <c r="G29" s="285" t="s">
        <v>162</v>
      </c>
      <c r="H29" s="365">
        <v>24.333333333333332</v>
      </c>
      <c r="I29" s="385">
        <v>48</v>
      </c>
      <c r="J29" s="160">
        <f>IF(H29&gt;I29,H29,I29)</f>
        <v>48</v>
      </c>
      <c r="K29" s="152"/>
    </row>
    <row r="30" spans="5:11" ht="14.25" x14ac:dyDescent="0.2">
      <c r="E30" s="166">
        <v>1</v>
      </c>
      <c r="F30" s="242" t="s">
        <v>125</v>
      </c>
      <c r="G30" s="285" t="s">
        <v>162</v>
      </c>
      <c r="H30" s="365">
        <v>60.666666666666664</v>
      </c>
      <c r="I30" s="385">
        <v>36.666666666666664</v>
      </c>
      <c r="J30" s="160">
        <f>IF(H30&gt;I30,H30,I30)</f>
        <v>60.666666666666664</v>
      </c>
      <c r="K30" s="152"/>
    </row>
    <row r="31" spans="5:11" ht="14.25" x14ac:dyDescent="0.2">
      <c r="E31" s="166">
        <v>1</v>
      </c>
      <c r="F31" s="242" t="s">
        <v>122</v>
      </c>
      <c r="G31" s="285" t="s">
        <v>162</v>
      </c>
      <c r="H31" s="365">
        <v>43.33</v>
      </c>
      <c r="I31" s="365">
        <v>64.333333333333329</v>
      </c>
      <c r="J31" s="160">
        <f>IF(H31&gt;I31,H31,I31)</f>
        <v>64.333333333333329</v>
      </c>
      <c r="K31" s="78"/>
    </row>
    <row r="32" spans="5:11" ht="14.25" x14ac:dyDescent="0.2">
      <c r="E32" s="166">
        <f>E31+1</f>
        <v>2</v>
      </c>
      <c r="F32" s="43" t="s">
        <v>164</v>
      </c>
      <c r="G32" s="340" t="s">
        <v>163</v>
      </c>
      <c r="H32" s="365">
        <v>38.33</v>
      </c>
      <c r="I32" s="365">
        <v>68.333333333333329</v>
      </c>
      <c r="J32" s="159">
        <f>IF(H32&gt;I32,H32,I32)</f>
        <v>68.333333333333329</v>
      </c>
      <c r="K32" s="152"/>
    </row>
    <row r="33" spans="5:11" ht="14.25" x14ac:dyDescent="0.2">
      <c r="E33" s="166">
        <v>1</v>
      </c>
      <c r="F33" s="242" t="s">
        <v>149</v>
      </c>
      <c r="G33" s="285" t="s">
        <v>135</v>
      </c>
      <c r="H33" s="365">
        <v>57</v>
      </c>
      <c r="I33" s="365">
        <v>72</v>
      </c>
      <c r="J33" s="159">
        <f>IF(H33&gt;I33,H33,I33)</f>
        <v>72</v>
      </c>
      <c r="K33" s="152"/>
    </row>
    <row r="34" spans="5:11" ht="14.25" x14ac:dyDescent="0.2">
      <c r="E34" s="149">
        <v>1</v>
      </c>
      <c r="F34" s="558" t="s">
        <v>167</v>
      </c>
      <c r="G34" s="366" t="s">
        <v>163</v>
      </c>
      <c r="H34" s="559">
        <v>59.333333333333336</v>
      </c>
      <c r="I34" s="404">
        <v>85</v>
      </c>
      <c r="J34" s="562">
        <f>IF(H34&gt;I34,H34,I34)</f>
        <v>85</v>
      </c>
      <c r="K34" s="135"/>
    </row>
    <row r="35" spans="5:11" ht="15.75" x14ac:dyDescent="0.25">
      <c r="E35" s="557"/>
      <c r="F35" s="557"/>
      <c r="G35" s="557"/>
      <c r="H35" s="560"/>
      <c r="I35" s="560"/>
      <c r="J35" s="563"/>
      <c r="K35" s="557"/>
    </row>
    <row r="36" spans="5:11" ht="14.25" x14ac:dyDescent="0.2">
      <c r="E36" s="166"/>
      <c r="F36" s="43"/>
      <c r="G36" s="43"/>
      <c r="H36" s="365"/>
      <c r="I36" s="365"/>
      <c r="J36" s="159"/>
      <c r="K36" s="152"/>
    </row>
    <row r="37" spans="5:11" ht="14.25" x14ac:dyDescent="0.2">
      <c r="E37" s="166"/>
      <c r="F37" s="43"/>
      <c r="G37" s="43"/>
      <c r="H37" s="365"/>
      <c r="I37" s="365"/>
      <c r="J37" s="159"/>
      <c r="K37" s="152"/>
    </row>
    <row r="38" spans="5:11" ht="14.25" x14ac:dyDescent="0.2">
      <c r="E38" s="166"/>
      <c r="F38" s="43"/>
      <c r="G38" s="43"/>
      <c r="H38" s="365"/>
      <c r="I38" s="365"/>
      <c r="J38" s="160"/>
      <c r="K38" s="78"/>
    </row>
    <row r="39" spans="5:11" ht="14.25" x14ac:dyDescent="0.2">
      <c r="E39" s="166"/>
      <c r="F39" s="43"/>
      <c r="G39" s="43"/>
      <c r="H39" s="365"/>
      <c r="I39" s="365"/>
      <c r="J39" s="160"/>
      <c r="K39" s="78"/>
    </row>
    <row r="40" spans="5:11" ht="14.25" x14ac:dyDescent="0.2">
      <c r="E40" s="166"/>
      <c r="F40" s="43"/>
      <c r="G40" s="43"/>
      <c r="H40" s="77"/>
      <c r="I40" s="77"/>
      <c r="J40" s="160"/>
      <c r="K40" s="152"/>
    </row>
  </sheetData>
  <sortState ref="E1:K49">
    <sortCondition ref="J1:J49"/>
    <sortCondition ref="G1:G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view="pageBreakPreview" zoomScale="80" zoomScaleNormal="90" zoomScaleSheetLayoutView="80" workbookViewId="0">
      <pane ySplit="2" topLeftCell="A84" activePane="bottomLeft" state="frozen"/>
      <selection pane="bottomLeft" activeCell="E108" sqref="E108"/>
    </sheetView>
  </sheetViews>
  <sheetFormatPr defaultRowHeight="15" x14ac:dyDescent="0.2"/>
  <cols>
    <col min="1" max="1" width="7.5703125" style="214" bestFit="1" customWidth="1"/>
    <col min="2" max="2" width="49.85546875" style="214" bestFit="1" customWidth="1"/>
    <col min="3" max="3" width="32.85546875" style="214" bestFit="1" customWidth="1"/>
    <col min="4" max="4" width="7.85546875" style="218" customWidth="1"/>
    <col min="5" max="5" width="11.85546875" style="219" bestFit="1" customWidth="1"/>
    <col min="6" max="6" width="30.5703125" style="214" customWidth="1"/>
    <col min="7" max="7" width="11.28515625" style="24" bestFit="1" customWidth="1"/>
    <col min="8" max="16384" width="9.140625" style="214"/>
  </cols>
  <sheetData>
    <row r="1" spans="1:8" ht="45" customHeight="1" thickBot="1" x14ac:dyDescent="0.25">
      <c r="A1" s="513" t="s">
        <v>203</v>
      </c>
      <c r="B1" s="513"/>
      <c r="C1" s="513"/>
      <c r="D1" s="513"/>
      <c r="E1" s="513"/>
      <c r="F1" s="513"/>
      <c r="H1" s="214" t="s">
        <v>138</v>
      </c>
    </row>
    <row r="2" spans="1:8" ht="24" customHeight="1" thickBot="1" x14ac:dyDescent="0.3">
      <c r="A2" s="235" t="s">
        <v>196</v>
      </c>
      <c r="B2" s="236" t="s">
        <v>0</v>
      </c>
      <c r="C2" s="236" t="s">
        <v>5</v>
      </c>
      <c r="D2" s="237" t="s">
        <v>35</v>
      </c>
      <c r="E2" s="238" t="s">
        <v>98</v>
      </c>
      <c r="F2" s="239" t="s">
        <v>38</v>
      </c>
      <c r="H2" s="214" t="s">
        <v>139</v>
      </c>
    </row>
    <row r="3" spans="1:8" x14ac:dyDescent="0.2">
      <c r="A3" s="224">
        <v>1</v>
      </c>
      <c r="B3" s="243" t="s">
        <v>161</v>
      </c>
      <c r="C3" s="230" t="s">
        <v>93</v>
      </c>
      <c r="D3" s="225">
        <v>1983</v>
      </c>
      <c r="E3" s="225" t="s">
        <v>99</v>
      </c>
      <c r="F3" s="224" t="s">
        <v>36</v>
      </c>
    </row>
    <row r="4" spans="1:8" x14ac:dyDescent="0.2">
      <c r="A4" s="131">
        <v>2</v>
      </c>
      <c r="B4" s="28" t="s">
        <v>161</v>
      </c>
      <c r="C4" s="206" t="s">
        <v>94</v>
      </c>
      <c r="D4" s="213">
        <v>1983</v>
      </c>
      <c r="E4" s="213" t="s">
        <v>99</v>
      </c>
      <c r="F4" s="224" t="s">
        <v>36</v>
      </c>
      <c r="G4" s="231"/>
    </row>
    <row r="5" spans="1:8" x14ac:dyDescent="0.2">
      <c r="A5" s="131">
        <v>3</v>
      </c>
      <c r="B5" s="28" t="s">
        <v>161</v>
      </c>
      <c r="C5" s="206" t="s">
        <v>95</v>
      </c>
      <c r="D5" s="213">
        <v>1996</v>
      </c>
      <c r="E5" s="213" t="s">
        <v>99</v>
      </c>
      <c r="F5" s="224" t="s">
        <v>36</v>
      </c>
    </row>
    <row r="6" spans="1:8" x14ac:dyDescent="0.2">
      <c r="A6" s="224">
        <v>4</v>
      </c>
      <c r="B6" s="28" t="s">
        <v>161</v>
      </c>
      <c r="C6" s="206" t="s">
        <v>69</v>
      </c>
      <c r="D6" s="213">
        <v>2001</v>
      </c>
      <c r="E6" s="213" t="s">
        <v>99</v>
      </c>
      <c r="F6" s="224" t="s">
        <v>36</v>
      </c>
    </row>
    <row r="7" spans="1:8" x14ac:dyDescent="0.2">
      <c r="A7" s="131">
        <v>5</v>
      </c>
      <c r="B7" s="28" t="s">
        <v>162</v>
      </c>
      <c r="C7" s="205" t="s">
        <v>110</v>
      </c>
      <c r="D7" s="213">
        <v>1991</v>
      </c>
      <c r="E7" s="213" t="s">
        <v>100</v>
      </c>
      <c r="F7" s="224" t="s">
        <v>37</v>
      </c>
    </row>
    <row r="8" spans="1:8" x14ac:dyDescent="0.2">
      <c r="A8" s="131">
        <v>6</v>
      </c>
      <c r="B8" s="28" t="s">
        <v>162</v>
      </c>
      <c r="C8" s="205" t="s">
        <v>104</v>
      </c>
      <c r="D8" s="213">
        <v>2006</v>
      </c>
      <c r="E8" s="213" t="s">
        <v>100</v>
      </c>
      <c r="F8" s="224" t="s">
        <v>191</v>
      </c>
    </row>
    <row r="9" spans="1:8" x14ac:dyDescent="0.2">
      <c r="A9" s="224">
        <v>7</v>
      </c>
      <c r="B9" s="28" t="s">
        <v>162</v>
      </c>
      <c r="C9" s="205" t="s">
        <v>96</v>
      </c>
      <c r="D9" s="213">
        <v>2008</v>
      </c>
      <c r="E9" s="213" t="s">
        <v>100</v>
      </c>
      <c r="F9" s="224" t="s">
        <v>191</v>
      </c>
    </row>
    <row r="10" spans="1:8" x14ac:dyDescent="0.2">
      <c r="A10" s="131">
        <v>8</v>
      </c>
      <c r="B10" s="28" t="s">
        <v>162</v>
      </c>
      <c r="C10" s="206" t="s">
        <v>97</v>
      </c>
      <c r="D10" s="213">
        <v>2008</v>
      </c>
      <c r="E10" s="213" t="s">
        <v>100</v>
      </c>
      <c r="F10" s="224" t="s">
        <v>191</v>
      </c>
    </row>
    <row r="11" spans="1:8" x14ac:dyDescent="0.2">
      <c r="A11" s="131">
        <v>9</v>
      </c>
      <c r="B11" s="28" t="s">
        <v>162</v>
      </c>
      <c r="C11" s="206" t="s">
        <v>101</v>
      </c>
      <c r="D11" s="213">
        <v>2008</v>
      </c>
      <c r="E11" s="213" t="s">
        <v>100</v>
      </c>
      <c r="F11" s="224" t="s">
        <v>191</v>
      </c>
    </row>
    <row r="12" spans="1:8" x14ac:dyDescent="0.2">
      <c r="A12" s="224">
        <v>10</v>
      </c>
      <c r="B12" s="28" t="s">
        <v>162</v>
      </c>
      <c r="C12" s="206" t="s">
        <v>102</v>
      </c>
      <c r="D12" s="213">
        <v>2008</v>
      </c>
      <c r="E12" s="213" t="s">
        <v>100</v>
      </c>
      <c r="F12" s="224" t="s">
        <v>191</v>
      </c>
    </row>
    <row r="13" spans="1:8" x14ac:dyDescent="0.2">
      <c r="A13" s="131">
        <v>11</v>
      </c>
      <c r="B13" s="28" t="s">
        <v>162</v>
      </c>
      <c r="C13" s="206" t="s">
        <v>103</v>
      </c>
      <c r="D13" s="213">
        <v>2008</v>
      </c>
      <c r="E13" s="213" t="s">
        <v>100</v>
      </c>
      <c r="F13" s="224" t="s">
        <v>191</v>
      </c>
    </row>
    <row r="14" spans="1:8" x14ac:dyDescent="0.2">
      <c r="A14" s="131">
        <v>12</v>
      </c>
      <c r="B14" s="28" t="s">
        <v>162</v>
      </c>
      <c r="C14" s="205" t="s">
        <v>106</v>
      </c>
      <c r="D14" s="213">
        <v>2004</v>
      </c>
      <c r="E14" s="213" t="s">
        <v>100</v>
      </c>
      <c r="F14" s="224" t="s">
        <v>193</v>
      </c>
    </row>
    <row r="15" spans="1:8" x14ac:dyDescent="0.2">
      <c r="A15" s="224">
        <v>13</v>
      </c>
      <c r="B15" s="28" t="s">
        <v>162</v>
      </c>
      <c r="C15" s="205" t="s">
        <v>107</v>
      </c>
      <c r="D15" s="213">
        <v>2004</v>
      </c>
      <c r="E15" s="213" t="s">
        <v>100</v>
      </c>
      <c r="F15" s="224" t="s">
        <v>193</v>
      </c>
    </row>
    <row r="16" spans="1:8" x14ac:dyDescent="0.2">
      <c r="A16" s="131">
        <v>14</v>
      </c>
      <c r="B16" s="28" t="s">
        <v>162</v>
      </c>
      <c r="C16" s="205" t="s">
        <v>108</v>
      </c>
      <c r="D16" s="213">
        <v>2004</v>
      </c>
      <c r="E16" s="213" t="s">
        <v>100</v>
      </c>
      <c r="F16" s="224" t="s">
        <v>193</v>
      </c>
    </row>
    <row r="17" spans="1:7" x14ac:dyDescent="0.2">
      <c r="A17" s="131">
        <v>15</v>
      </c>
      <c r="B17" s="28" t="s">
        <v>162</v>
      </c>
      <c r="C17" s="205" t="s">
        <v>109</v>
      </c>
      <c r="D17" s="213">
        <v>2004</v>
      </c>
      <c r="E17" s="213" t="s">
        <v>100</v>
      </c>
      <c r="F17" s="224" t="s">
        <v>193</v>
      </c>
      <c r="G17" s="231"/>
    </row>
    <row r="18" spans="1:7" x14ac:dyDescent="0.2">
      <c r="A18" s="224">
        <v>16</v>
      </c>
      <c r="B18" s="28" t="s">
        <v>162</v>
      </c>
      <c r="C18" s="205" t="s">
        <v>105</v>
      </c>
      <c r="D18" s="213">
        <v>2005</v>
      </c>
      <c r="E18" s="213" t="s">
        <v>100</v>
      </c>
      <c r="F18" s="224" t="s">
        <v>193</v>
      </c>
    </row>
    <row r="19" spans="1:7" x14ac:dyDescent="0.2">
      <c r="A19" s="131">
        <v>17</v>
      </c>
      <c r="B19" s="28" t="s">
        <v>162</v>
      </c>
      <c r="C19" s="28" t="s">
        <v>123</v>
      </c>
      <c r="D19" s="213">
        <v>1985</v>
      </c>
      <c r="E19" s="215" t="s">
        <v>99</v>
      </c>
      <c r="F19" s="224" t="s">
        <v>36</v>
      </c>
    </row>
    <row r="20" spans="1:7" x14ac:dyDescent="0.2">
      <c r="A20" s="131">
        <v>18</v>
      </c>
      <c r="B20" s="28" t="s">
        <v>162</v>
      </c>
      <c r="C20" s="28" t="s">
        <v>122</v>
      </c>
      <c r="D20" s="213">
        <v>1996</v>
      </c>
      <c r="E20" s="215" t="s">
        <v>99</v>
      </c>
      <c r="F20" s="224" t="s">
        <v>36</v>
      </c>
    </row>
    <row r="21" spans="1:7" x14ac:dyDescent="0.2">
      <c r="A21" s="224">
        <v>19</v>
      </c>
      <c r="B21" s="28" t="s">
        <v>162</v>
      </c>
      <c r="C21" s="28" t="s">
        <v>125</v>
      </c>
      <c r="D21" s="213">
        <v>1998</v>
      </c>
      <c r="E21" s="215" t="s">
        <v>99</v>
      </c>
      <c r="F21" s="224" t="s">
        <v>36</v>
      </c>
    </row>
    <row r="22" spans="1:7" x14ac:dyDescent="0.2">
      <c r="A22" s="131">
        <v>20</v>
      </c>
      <c r="B22" s="28" t="s">
        <v>162</v>
      </c>
      <c r="C22" s="28" t="s">
        <v>124</v>
      </c>
      <c r="D22" s="213">
        <v>1999</v>
      </c>
      <c r="E22" s="215" t="s">
        <v>99</v>
      </c>
      <c r="F22" s="224" t="s">
        <v>36</v>
      </c>
    </row>
    <row r="23" spans="1:7" x14ac:dyDescent="0.2">
      <c r="A23" s="131">
        <v>21</v>
      </c>
      <c r="B23" s="28" t="s">
        <v>162</v>
      </c>
      <c r="C23" s="28" t="s">
        <v>121</v>
      </c>
      <c r="D23" s="213">
        <v>2000</v>
      </c>
      <c r="E23" s="215" t="s">
        <v>99</v>
      </c>
      <c r="F23" s="224" t="s">
        <v>36</v>
      </c>
    </row>
    <row r="24" spans="1:7" x14ac:dyDescent="0.2">
      <c r="A24" s="224">
        <v>22</v>
      </c>
      <c r="B24" s="28" t="s">
        <v>162</v>
      </c>
      <c r="C24" s="28" t="s">
        <v>120</v>
      </c>
      <c r="D24" s="213">
        <v>2001</v>
      </c>
      <c r="E24" s="215" t="s">
        <v>99</v>
      </c>
      <c r="F24" s="224" t="s">
        <v>36</v>
      </c>
      <c r="G24" s="231"/>
    </row>
    <row r="25" spans="1:7" x14ac:dyDescent="0.2">
      <c r="A25" s="131">
        <v>23</v>
      </c>
      <c r="B25" s="28" t="s">
        <v>162</v>
      </c>
      <c r="C25" s="28" t="s">
        <v>114</v>
      </c>
      <c r="D25" s="213">
        <v>2006</v>
      </c>
      <c r="E25" s="215" t="s">
        <v>99</v>
      </c>
      <c r="F25" s="224" t="s">
        <v>192</v>
      </c>
    </row>
    <row r="26" spans="1:7" x14ac:dyDescent="0.2">
      <c r="A26" s="131">
        <v>24</v>
      </c>
      <c r="B26" s="28" t="s">
        <v>162</v>
      </c>
      <c r="C26" s="28" t="s">
        <v>115</v>
      </c>
      <c r="D26" s="213">
        <v>2006</v>
      </c>
      <c r="E26" s="215" t="s">
        <v>99</v>
      </c>
      <c r="F26" s="224" t="s">
        <v>192</v>
      </c>
    </row>
    <row r="27" spans="1:7" x14ac:dyDescent="0.2">
      <c r="A27" s="224">
        <v>25</v>
      </c>
      <c r="B27" s="28" t="s">
        <v>162</v>
      </c>
      <c r="C27" s="28" t="s">
        <v>70</v>
      </c>
      <c r="D27" s="213">
        <v>2007</v>
      </c>
      <c r="E27" s="215" t="s">
        <v>99</v>
      </c>
      <c r="F27" s="224" t="s">
        <v>192</v>
      </c>
      <c r="G27" s="231"/>
    </row>
    <row r="28" spans="1:7" x14ac:dyDescent="0.2">
      <c r="A28" s="131">
        <v>26</v>
      </c>
      <c r="B28" s="28" t="s">
        <v>162</v>
      </c>
      <c r="C28" s="28" t="s">
        <v>113</v>
      </c>
      <c r="D28" s="213">
        <v>2007</v>
      </c>
      <c r="E28" s="215" t="s">
        <v>99</v>
      </c>
      <c r="F28" s="224" t="s">
        <v>192</v>
      </c>
    </row>
    <row r="29" spans="1:7" x14ac:dyDescent="0.2">
      <c r="A29" s="131">
        <v>27</v>
      </c>
      <c r="B29" s="28" t="s">
        <v>162</v>
      </c>
      <c r="C29" s="28" t="s">
        <v>111</v>
      </c>
      <c r="D29" s="213">
        <v>2008</v>
      </c>
      <c r="E29" s="215" t="s">
        <v>99</v>
      </c>
      <c r="F29" s="224" t="s">
        <v>192</v>
      </c>
    </row>
    <row r="30" spans="1:7" x14ac:dyDescent="0.2">
      <c r="A30" s="224">
        <v>28</v>
      </c>
      <c r="B30" s="28" t="s">
        <v>162</v>
      </c>
      <c r="C30" s="28" t="s">
        <v>112</v>
      </c>
      <c r="D30" s="213">
        <v>2008</v>
      </c>
      <c r="E30" s="215" t="s">
        <v>99</v>
      </c>
      <c r="F30" s="224" t="s">
        <v>192</v>
      </c>
    </row>
    <row r="31" spans="1:7" x14ac:dyDescent="0.2">
      <c r="A31" s="131">
        <v>29</v>
      </c>
      <c r="B31" s="28" t="s">
        <v>162</v>
      </c>
      <c r="C31" s="130" t="s">
        <v>118</v>
      </c>
      <c r="D31" s="213">
        <v>2002</v>
      </c>
      <c r="E31" s="215" t="s">
        <v>99</v>
      </c>
      <c r="F31" s="224" t="s">
        <v>194</v>
      </c>
      <c r="G31" s="231"/>
    </row>
    <row r="32" spans="1:7" x14ac:dyDescent="0.2">
      <c r="A32" s="131">
        <v>30</v>
      </c>
      <c r="B32" s="28" t="s">
        <v>162</v>
      </c>
      <c r="C32" s="130" t="s">
        <v>119</v>
      </c>
      <c r="D32" s="213">
        <v>2002</v>
      </c>
      <c r="E32" s="215" t="s">
        <v>99</v>
      </c>
      <c r="F32" s="224" t="s">
        <v>194</v>
      </c>
    </row>
    <row r="33" spans="1:7" x14ac:dyDescent="0.2">
      <c r="A33" s="224">
        <v>31</v>
      </c>
      <c r="B33" s="28" t="s">
        <v>162</v>
      </c>
      <c r="C33" s="130" t="s">
        <v>117</v>
      </c>
      <c r="D33" s="213">
        <v>2003</v>
      </c>
      <c r="E33" s="215" t="s">
        <v>99</v>
      </c>
      <c r="F33" s="224" t="s">
        <v>194</v>
      </c>
      <c r="G33" s="231"/>
    </row>
    <row r="34" spans="1:7" x14ac:dyDescent="0.2">
      <c r="A34" s="131">
        <v>32</v>
      </c>
      <c r="B34" s="28" t="s">
        <v>162</v>
      </c>
      <c r="C34" s="130" t="s">
        <v>71</v>
      </c>
      <c r="D34" s="213">
        <v>2005</v>
      </c>
      <c r="E34" s="215" t="s">
        <v>99</v>
      </c>
      <c r="F34" s="224" t="s">
        <v>194</v>
      </c>
    </row>
    <row r="35" spans="1:7" x14ac:dyDescent="0.2">
      <c r="A35" s="131">
        <v>33</v>
      </c>
      <c r="B35" s="28" t="s">
        <v>162</v>
      </c>
      <c r="C35" s="130" t="s">
        <v>116</v>
      </c>
      <c r="D35" s="213">
        <v>2005</v>
      </c>
      <c r="E35" s="215" t="s">
        <v>99</v>
      </c>
      <c r="F35" s="224" t="s">
        <v>194</v>
      </c>
    </row>
    <row r="36" spans="1:7" x14ac:dyDescent="0.2">
      <c r="A36" s="224">
        <v>34</v>
      </c>
      <c r="B36" s="28" t="s">
        <v>126</v>
      </c>
      <c r="C36" s="130" t="s">
        <v>127</v>
      </c>
      <c r="D36" s="213">
        <v>2008</v>
      </c>
      <c r="E36" s="215" t="s">
        <v>100</v>
      </c>
      <c r="F36" s="224" t="s">
        <v>191</v>
      </c>
    </row>
    <row r="37" spans="1:7" x14ac:dyDescent="0.2">
      <c r="A37" s="131">
        <v>35</v>
      </c>
      <c r="B37" s="28" t="s">
        <v>126</v>
      </c>
      <c r="C37" s="28" t="s">
        <v>128</v>
      </c>
      <c r="D37" s="213">
        <v>2008</v>
      </c>
      <c r="E37" s="215" t="s">
        <v>100</v>
      </c>
      <c r="F37" s="224" t="s">
        <v>191</v>
      </c>
    </row>
    <row r="38" spans="1:7" x14ac:dyDescent="0.2">
      <c r="A38" s="131">
        <v>36</v>
      </c>
      <c r="B38" s="28" t="s">
        <v>126</v>
      </c>
      <c r="C38" s="28" t="s">
        <v>129</v>
      </c>
      <c r="D38" s="213">
        <v>2008</v>
      </c>
      <c r="E38" s="215" t="s">
        <v>100</v>
      </c>
      <c r="F38" s="224" t="s">
        <v>191</v>
      </c>
    </row>
    <row r="39" spans="1:7" x14ac:dyDescent="0.2">
      <c r="A39" s="224">
        <v>37</v>
      </c>
      <c r="B39" s="28" t="s">
        <v>126</v>
      </c>
      <c r="C39" s="28" t="s">
        <v>130</v>
      </c>
      <c r="D39" s="213">
        <v>2008</v>
      </c>
      <c r="E39" s="215" t="s">
        <v>100</v>
      </c>
      <c r="F39" s="224" t="s">
        <v>191</v>
      </c>
    </row>
    <row r="40" spans="1:7" x14ac:dyDescent="0.2">
      <c r="A40" s="131">
        <v>38</v>
      </c>
      <c r="B40" s="28" t="s">
        <v>126</v>
      </c>
      <c r="C40" s="28" t="s">
        <v>134</v>
      </c>
      <c r="D40" s="213">
        <v>1968</v>
      </c>
      <c r="E40" s="215" t="s">
        <v>99</v>
      </c>
      <c r="F40" s="224" t="s">
        <v>36</v>
      </c>
      <c r="G40" s="231"/>
    </row>
    <row r="41" spans="1:7" x14ac:dyDescent="0.2">
      <c r="A41" s="131">
        <v>39</v>
      </c>
      <c r="B41" s="28" t="s">
        <v>126</v>
      </c>
      <c r="C41" s="28" t="s">
        <v>132</v>
      </c>
      <c r="D41" s="213">
        <v>1994</v>
      </c>
      <c r="E41" s="215" t="s">
        <v>99</v>
      </c>
      <c r="F41" s="224" t="s">
        <v>36</v>
      </c>
    </row>
    <row r="42" spans="1:7" x14ac:dyDescent="0.2">
      <c r="A42" s="224">
        <v>40</v>
      </c>
      <c r="B42" s="28" t="s">
        <v>126</v>
      </c>
      <c r="C42" s="28" t="s">
        <v>133</v>
      </c>
      <c r="D42" s="213">
        <v>1994</v>
      </c>
      <c r="E42" s="215" t="s">
        <v>99</v>
      </c>
      <c r="F42" s="224" t="s">
        <v>36</v>
      </c>
    </row>
    <row r="43" spans="1:7" x14ac:dyDescent="0.2">
      <c r="A43" s="131">
        <v>41</v>
      </c>
      <c r="B43" s="28" t="s">
        <v>126</v>
      </c>
      <c r="C43" s="28" t="s">
        <v>131</v>
      </c>
      <c r="D43" s="213">
        <v>1998</v>
      </c>
      <c r="E43" s="215" t="s">
        <v>99</v>
      </c>
      <c r="F43" s="224" t="s">
        <v>36</v>
      </c>
    </row>
    <row r="44" spans="1:7" x14ac:dyDescent="0.2">
      <c r="A44" s="131">
        <v>42</v>
      </c>
      <c r="B44" s="28" t="s">
        <v>135</v>
      </c>
      <c r="C44" s="32" t="s">
        <v>143</v>
      </c>
      <c r="D44" s="213">
        <v>1985</v>
      </c>
      <c r="E44" s="215" t="s">
        <v>100</v>
      </c>
      <c r="F44" s="131" t="s">
        <v>37</v>
      </c>
    </row>
    <row r="45" spans="1:7" x14ac:dyDescent="0.2">
      <c r="A45" s="224">
        <v>43</v>
      </c>
      <c r="B45" s="28" t="s">
        <v>135</v>
      </c>
      <c r="C45" s="28" t="s">
        <v>136</v>
      </c>
      <c r="D45" s="213">
        <v>1995</v>
      </c>
      <c r="E45" s="215" t="s">
        <v>100</v>
      </c>
      <c r="F45" s="131" t="s">
        <v>37</v>
      </c>
    </row>
    <row r="46" spans="1:7" x14ac:dyDescent="0.2">
      <c r="A46" s="131">
        <v>44</v>
      </c>
      <c r="B46" s="28" t="s">
        <v>135</v>
      </c>
      <c r="C46" s="32" t="s">
        <v>150</v>
      </c>
      <c r="D46" s="216">
        <v>1997</v>
      </c>
      <c r="E46" s="217" t="s">
        <v>100</v>
      </c>
      <c r="F46" s="220" t="s">
        <v>37</v>
      </c>
      <c r="G46" s="231"/>
    </row>
    <row r="47" spans="1:7" x14ac:dyDescent="0.2">
      <c r="A47" s="131">
        <v>45</v>
      </c>
      <c r="B47" s="28" t="s">
        <v>135</v>
      </c>
      <c r="C47" s="32" t="s">
        <v>153</v>
      </c>
      <c r="D47" s="216">
        <v>1999</v>
      </c>
      <c r="E47" s="217" t="s">
        <v>100</v>
      </c>
      <c r="F47" s="220" t="s">
        <v>37</v>
      </c>
      <c r="G47" s="231"/>
    </row>
    <row r="48" spans="1:7" x14ac:dyDescent="0.2">
      <c r="A48" s="224">
        <v>46</v>
      </c>
      <c r="B48" s="28" t="s">
        <v>135</v>
      </c>
      <c r="C48" s="28" t="s">
        <v>148</v>
      </c>
      <c r="D48" s="213">
        <v>2000</v>
      </c>
      <c r="E48" s="215" t="s">
        <v>100</v>
      </c>
      <c r="F48" s="220" t="s">
        <v>37</v>
      </c>
      <c r="G48" s="231"/>
    </row>
    <row r="49" spans="1:7" x14ac:dyDescent="0.2">
      <c r="A49" s="131">
        <v>47</v>
      </c>
      <c r="B49" s="28" t="s">
        <v>135</v>
      </c>
      <c r="C49" s="28" t="s">
        <v>142</v>
      </c>
      <c r="D49" s="213">
        <v>2001</v>
      </c>
      <c r="E49" s="215" t="s">
        <v>100</v>
      </c>
      <c r="F49" s="131" t="s">
        <v>37</v>
      </c>
      <c r="G49" s="231"/>
    </row>
    <row r="50" spans="1:7" x14ac:dyDescent="0.2">
      <c r="A50" s="131">
        <v>48</v>
      </c>
      <c r="B50" s="28" t="s">
        <v>135</v>
      </c>
      <c r="C50" s="32" t="s">
        <v>141</v>
      </c>
      <c r="D50" s="213">
        <v>2005</v>
      </c>
      <c r="E50" s="215" t="s">
        <v>100</v>
      </c>
      <c r="F50" s="131" t="s">
        <v>193</v>
      </c>
    </row>
    <row r="51" spans="1:7" x14ac:dyDescent="0.2">
      <c r="A51" s="224">
        <v>49</v>
      </c>
      <c r="B51" s="28" t="s">
        <v>135</v>
      </c>
      <c r="C51" s="32" t="s">
        <v>144</v>
      </c>
      <c r="D51" s="213">
        <v>2005</v>
      </c>
      <c r="E51" s="215" t="s">
        <v>100</v>
      </c>
      <c r="F51" s="131" t="s">
        <v>193</v>
      </c>
    </row>
    <row r="52" spans="1:7" x14ac:dyDescent="0.2">
      <c r="A52" s="131">
        <v>50</v>
      </c>
      <c r="B52" s="28" t="s">
        <v>135</v>
      </c>
      <c r="C52" s="32" t="s">
        <v>152</v>
      </c>
      <c r="D52" s="216">
        <v>1980</v>
      </c>
      <c r="E52" s="217" t="s">
        <v>99</v>
      </c>
      <c r="F52" s="131" t="s">
        <v>36</v>
      </c>
    </row>
    <row r="53" spans="1:7" x14ac:dyDescent="0.2">
      <c r="A53" s="131">
        <v>51</v>
      </c>
      <c r="B53" s="28" t="s">
        <v>135</v>
      </c>
      <c r="C53" s="32" t="s">
        <v>145</v>
      </c>
      <c r="D53" s="213">
        <v>1997</v>
      </c>
      <c r="E53" s="215" t="s">
        <v>99</v>
      </c>
      <c r="F53" s="131" t="s">
        <v>36</v>
      </c>
      <c r="G53" s="231"/>
    </row>
    <row r="54" spans="1:7" x14ac:dyDescent="0.2">
      <c r="A54" s="224">
        <v>52</v>
      </c>
      <c r="B54" s="28" t="s">
        <v>135</v>
      </c>
      <c r="C54" s="28" t="s">
        <v>154</v>
      </c>
      <c r="D54" s="213">
        <v>1998</v>
      </c>
      <c r="E54" s="215" t="s">
        <v>99</v>
      </c>
      <c r="F54" s="131" t="s">
        <v>36</v>
      </c>
    </row>
    <row r="55" spans="1:7" x14ac:dyDescent="0.2">
      <c r="A55" s="131">
        <v>53</v>
      </c>
      <c r="B55" s="28" t="s">
        <v>135</v>
      </c>
      <c r="C55" s="32" t="s">
        <v>149</v>
      </c>
      <c r="D55" s="216">
        <v>2001</v>
      </c>
      <c r="E55" s="217" t="s">
        <v>99</v>
      </c>
      <c r="F55" s="131" t="s">
        <v>36</v>
      </c>
    </row>
    <row r="56" spans="1:7" x14ac:dyDescent="0.2">
      <c r="A56" s="131">
        <v>54</v>
      </c>
      <c r="B56" s="28" t="s">
        <v>135</v>
      </c>
      <c r="C56" s="32" t="s">
        <v>151</v>
      </c>
      <c r="D56" s="216">
        <v>2001</v>
      </c>
      <c r="E56" s="217" t="s">
        <v>99</v>
      </c>
      <c r="F56" s="131" t="s">
        <v>36</v>
      </c>
    </row>
    <row r="57" spans="1:7" x14ac:dyDescent="0.2">
      <c r="A57" s="224">
        <v>55</v>
      </c>
      <c r="B57" s="28" t="s">
        <v>135</v>
      </c>
      <c r="C57" s="28" t="s">
        <v>74</v>
      </c>
      <c r="D57" s="213">
        <v>2001</v>
      </c>
      <c r="E57" s="215" t="s">
        <v>99</v>
      </c>
      <c r="F57" s="131" t="s">
        <v>36</v>
      </c>
      <c r="G57" s="231"/>
    </row>
    <row r="58" spans="1:7" x14ac:dyDescent="0.2">
      <c r="A58" s="131">
        <v>56</v>
      </c>
      <c r="B58" s="28" t="s">
        <v>135</v>
      </c>
      <c r="C58" s="32" t="s">
        <v>140</v>
      </c>
      <c r="D58" s="213">
        <v>2001</v>
      </c>
      <c r="E58" s="215" t="s">
        <v>99</v>
      </c>
      <c r="F58" s="131" t="s">
        <v>36</v>
      </c>
      <c r="G58" s="231"/>
    </row>
    <row r="59" spans="1:7" x14ac:dyDescent="0.2">
      <c r="A59" s="131">
        <v>57</v>
      </c>
      <c r="B59" s="28" t="s">
        <v>135</v>
      </c>
      <c r="C59" s="32" t="s">
        <v>72</v>
      </c>
      <c r="D59" s="213">
        <v>2002</v>
      </c>
      <c r="E59" s="215" t="s">
        <v>99</v>
      </c>
      <c r="F59" s="131" t="s">
        <v>194</v>
      </c>
      <c r="G59" s="231"/>
    </row>
    <row r="60" spans="1:7" x14ac:dyDescent="0.2">
      <c r="A60" s="224">
        <v>58</v>
      </c>
      <c r="B60" s="28" t="s">
        <v>135</v>
      </c>
      <c r="C60" s="32" t="s">
        <v>146</v>
      </c>
      <c r="D60" s="213">
        <v>2002</v>
      </c>
      <c r="E60" s="215" t="s">
        <v>99</v>
      </c>
      <c r="F60" s="131" t="s">
        <v>194</v>
      </c>
      <c r="G60" s="231"/>
    </row>
    <row r="61" spans="1:7" x14ac:dyDescent="0.2">
      <c r="A61" s="131">
        <v>59</v>
      </c>
      <c r="B61" s="28" t="s">
        <v>135</v>
      </c>
      <c r="C61" s="28" t="s">
        <v>147</v>
      </c>
      <c r="D61" s="213">
        <v>2003</v>
      </c>
      <c r="E61" s="215" t="s">
        <v>99</v>
      </c>
      <c r="F61" s="131" t="s">
        <v>194</v>
      </c>
      <c r="G61" s="231"/>
    </row>
    <row r="62" spans="1:7" x14ac:dyDescent="0.2">
      <c r="A62" s="131">
        <v>60</v>
      </c>
      <c r="B62" s="28" t="s">
        <v>135</v>
      </c>
      <c r="C62" s="28" t="s">
        <v>137</v>
      </c>
      <c r="D62" s="213">
        <v>2004</v>
      </c>
      <c r="E62" s="215" t="s">
        <v>99</v>
      </c>
      <c r="F62" s="131" t="s">
        <v>194</v>
      </c>
      <c r="G62" s="231"/>
    </row>
    <row r="63" spans="1:7" x14ac:dyDescent="0.2">
      <c r="A63" s="224">
        <v>61</v>
      </c>
      <c r="B63" s="28" t="s">
        <v>197</v>
      </c>
      <c r="C63" s="28" t="s">
        <v>198</v>
      </c>
      <c r="D63" s="216">
        <v>1979</v>
      </c>
      <c r="E63" s="217" t="s">
        <v>99</v>
      </c>
      <c r="F63" s="131" t="s">
        <v>36</v>
      </c>
    </row>
    <row r="64" spans="1:7" x14ac:dyDescent="0.2">
      <c r="A64" s="131">
        <v>62</v>
      </c>
      <c r="B64" s="28" t="s">
        <v>197</v>
      </c>
      <c r="C64" s="28" t="s">
        <v>199</v>
      </c>
      <c r="D64" s="216">
        <v>1980</v>
      </c>
      <c r="E64" s="217" t="s">
        <v>99</v>
      </c>
      <c r="F64" s="131" t="s">
        <v>36</v>
      </c>
    </row>
    <row r="65" spans="1:7" x14ac:dyDescent="0.2">
      <c r="A65" s="131">
        <v>63</v>
      </c>
      <c r="B65" s="35" t="s">
        <v>197</v>
      </c>
      <c r="C65" s="35" t="s">
        <v>200</v>
      </c>
      <c r="D65" s="213">
        <v>1998</v>
      </c>
      <c r="E65" s="215" t="s">
        <v>99</v>
      </c>
      <c r="F65" s="131" t="s">
        <v>36</v>
      </c>
    </row>
    <row r="66" spans="1:7" x14ac:dyDescent="0.2">
      <c r="A66" s="224">
        <v>64</v>
      </c>
      <c r="B66" s="35" t="s">
        <v>197</v>
      </c>
      <c r="C66" s="35" t="s">
        <v>201</v>
      </c>
      <c r="D66" s="213">
        <v>1990</v>
      </c>
      <c r="E66" s="215" t="s">
        <v>99</v>
      </c>
      <c r="F66" s="131" t="s">
        <v>36</v>
      </c>
    </row>
    <row r="67" spans="1:7" x14ac:dyDescent="0.2">
      <c r="A67" s="131">
        <v>65</v>
      </c>
      <c r="B67" s="28" t="s">
        <v>188</v>
      </c>
      <c r="C67" s="32" t="s">
        <v>156</v>
      </c>
      <c r="D67" s="213">
        <v>1984</v>
      </c>
      <c r="E67" s="215" t="s">
        <v>99</v>
      </c>
      <c r="F67" s="131" t="s">
        <v>36</v>
      </c>
      <c r="G67" s="231"/>
    </row>
    <row r="68" spans="1:7" x14ac:dyDescent="0.2">
      <c r="A68" s="131">
        <v>66</v>
      </c>
      <c r="B68" s="28" t="s">
        <v>188</v>
      </c>
      <c r="C68" s="32" t="s">
        <v>157</v>
      </c>
      <c r="D68" s="213">
        <v>1989</v>
      </c>
      <c r="E68" s="215" t="s">
        <v>99</v>
      </c>
      <c r="F68" s="131" t="s">
        <v>36</v>
      </c>
      <c r="G68" s="231"/>
    </row>
    <row r="69" spans="1:7" x14ac:dyDescent="0.2">
      <c r="A69" s="224">
        <v>67</v>
      </c>
      <c r="B69" s="28" t="s">
        <v>188</v>
      </c>
      <c r="C69" s="32" t="s">
        <v>158</v>
      </c>
      <c r="D69" s="216">
        <v>1991</v>
      </c>
      <c r="E69" s="217" t="s">
        <v>99</v>
      </c>
      <c r="F69" s="131" t="s">
        <v>36</v>
      </c>
    </row>
    <row r="70" spans="1:7" x14ac:dyDescent="0.2">
      <c r="A70" s="131">
        <v>68</v>
      </c>
      <c r="B70" s="28" t="s">
        <v>188</v>
      </c>
      <c r="C70" s="28" t="s">
        <v>155</v>
      </c>
      <c r="D70" s="213">
        <v>1993</v>
      </c>
      <c r="E70" s="215" t="s">
        <v>99</v>
      </c>
      <c r="F70" s="131" t="s">
        <v>36</v>
      </c>
    </row>
    <row r="71" spans="1:7" x14ac:dyDescent="0.2">
      <c r="A71" s="131">
        <v>69</v>
      </c>
      <c r="B71" s="28" t="s">
        <v>188</v>
      </c>
      <c r="C71" s="32" t="s">
        <v>159</v>
      </c>
      <c r="D71" s="216">
        <v>2002</v>
      </c>
      <c r="E71" s="217" t="s">
        <v>99</v>
      </c>
      <c r="F71" s="131" t="s">
        <v>194</v>
      </c>
    </row>
    <row r="72" spans="1:7" x14ac:dyDescent="0.2">
      <c r="A72" s="224">
        <v>70</v>
      </c>
      <c r="B72" s="32" t="s">
        <v>163</v>
      </c>
      <c r="C72" s="32" t="s">
        <v>172</v>
      </c>
      <c r="D72" s="216">
        <v>1995</v>
      </c>
      <c r="E72" s="217" t="s">
        <v>100</v>
      </c>
      <c r="F72" s="131" t="s">
        <v>37</v>
      </c>
      <c r="G72" s="231"/>
    </row>
    <row r="73" spans="1:7" x14ac:dyDescent="0.2">
      <c r="A73" s="131">
        <v>71</v>
      </c>
      <c r="B73" s="32" t="s">
        <v>163</v>
      </c>
      <c r="C73" s="28" t="s">
        <v>174</v>
      </c>
      <c r="D73" s="216">
        <v>2000</v>
      </c>
      <c r="E73" s="217" t="s">
        <v>100</v>
      </c>
      <c r="F73" s="131" t="s">
        <v>37</v>
      </c>
    </row>
    <row r="74" spans="1:7" x14ac:dyDescent="0.2">
      <c r="A74" s="131">
        <v>72</v>
      </c>
      <c r="B74" s="32" t="s">
        <v>163</v>
      </c>
      <c r="C74" s="32" t="s">
        <v>175</v>
      </c>
      <c r="D74" s="216">
        <v>2003</v>
      </c>
      <c r="E74" s="217" t="s">
        <v>100</v>
      </c>
      <c r="F74" s="131" t="s">
        <v>193</v>
      </c>
    </row>
    <row r="75" spans="1:7" x14ac:dyDescent="0.2">
      <c r="A75" s="224">
        <v>73</v>
      </c>
      <c r="B75" s="32" t="s">
        <v>163</v>
      </c>
      <c r="C75" s="32" t="s">
        <v>171</v>
      </c>
      <c r="D75" s="216">
        <v>1997</v>
      </c>
      <c r="E75" s="217" t="s">
        <v>99</v>
      </c>
      <c r="F75" s="131" t="s">
        <v>36</v>
      </c>
    </row>
    <row r="76" spans="1:7" x14ac:dyDescent="0.2">
      <c r="A76" s="131">
        <v>74</v>
      </c>
      <c r="B76" s="32" t="s">
        <v>163</v>
      </c>
      <c r="C76" s="32" t="s">
        <v>164</v>
      </c>
      <c r="D76" s="216">
        <v>1998</v>
      </c>
      <c r="E76" s="217" t="s">
        <v>99</v>
      </c>
      <c r="F76" s="131" t="s">
        <v>36</v>
      </c>
    </row>
    <row r="77" spans="1:7" x14ac:dyDescent="0.2">
      <c r="A77" s="131">
        <v>75</v>
      </c>
      <c r="B77" s="32" t="s">
        <v>163</v>
      </c>
      <c r="C77" s="130" t="s">
        <v>168</v>
      </c>
      <c r="D77" s="216">
        <v>1999</v>
      </c>
      <c r="E77" s="217" t="s">
        <v>99</v>
      </c>
      <c r="F77" s="131" t="s">
        <v>36</v>
      </c>
    </row>
    <row r="78" spans="1:7" x14ac:dyDescent="0.2">
      <c r="A78" s="224">
        <v>76</v>
      </c>
      <c r="B78" s="32" t="s">
        <v>163</v>
      </c>
      <c r="C78" s="32" t="s">
        <v>165</v>
      </c>
      <c r="D78" s="216">
        <v>2000</v>
      </c>
      <c r="E78" s="217" t="s">
        <v>99</v>
      </c>
      <c r="F78" s="131" t="s">
        <v>36</v>
      </c>
    </row>
    <row r="79" spans="1:7" x14ac:dyDescent="0.2">
      <c r="A79" s="131">
        <v>77</v>
      </c>
      <c r="B79" s="32" t="s">
        <v>163</v>
      </c>
      <c r="C79" s="32" t="s">
        <v>166</v>
      </c>
      <c r="D79" s="216">
        <v>2000</v>
      </c>
      <c r="E79" s="217" t="s">
        <v>99</v>
      </c>
      <c r="F79" s="131" t="s">
        <v>36</v>
      </c>
    </row>
    <row r="80" spans="1:7" x14ac:dyDescent="0.2">
      <c r="A80" s="131">
        <v>78</v>
      </c>
      <c r="B80" s="32" t="s">
        <v>163</v>
      </c>
      <c r="C80" s="32" t="s">
        <v>167</v>
      </c>
      <c r="D80" s="216">
        <v>2000</v>
      </c>
      <c r="E80" s="217" t="s">
        <v>99</v>
      </c>
      <c r="F80" s="131" t="s">
        <v>36</v>
      </c>
      <c r="G80" s="231"/>
    </row>
    <row r="81" spans="1:7" x14ac:dyDescent="0.2">
      <c r="A81" s="224">
        <v>79</v>
      </c>
      <c r="B81" s="32" t="s">
        <v>163</v>
      </c>
      <c r="C81" s="130" t="s">
        <v>169</v>
      </c>
      <c r="D81" s="216">
        <v>2000</v>
      </c>
      <c r="E81" s="217" t="s">
        <v>99</v>
      </c>
      <c r="F81" s="131" t="s">
        <v>36</v>
      </c>
      <c r="G81" s="231"/>
    </row>
    <row r="82" spans="1:7" x14ac:dyDescent="0.2">
      <c r="A82" s="131">
        <v>80</v>
      </c>
      <c r="B82" s="32" t="s">
        <v>163</v>
      </c>
      <c r="C82" s="32" t="s">
        <v>170</v>
      </c>
      <c r="D82" s="216">
        <v>2000</v>
      </c>
      <c r="E82" s="217" t="s">
        <v>99</v>
      </c>
      <c r="F82" s="131" t="s">
        <v>36</v>
      </c>
    </row>
    <row r="83" spans="1:7" x14ac:dyDescent="0.2">
      <c r="A83" s="131">
        <v>81</v>
      </c>
      <c r="B83" s="32" t="s">
        <v>163</v>
      </c>
      <c r="C83" s="32" t="s">
        <v>73</v>
      </c>
      <c r="D83" s="216">
        <v>2003</v>
      </c>
      <c r="E83" s="217" t="s">
        <v>99</v>
      </c>
      <c r="F83" s="131" t="s">
        <v>194</v>
      </c>
    </row>
    <row r="84" spans="1:7" x14ac:dyDescent="0.2">
      <c r="A84" s="224">
        <v>82</v>
      </c>
      <c r="B84" s="32" t="s">
        <v>163</v>
      </c>
      <c r="C84" s="28" t="s">
        <v>68</v>
      </c>
      <c r="D84" s="216">
        <v>2003</v>
      </c>
      <c r="E84" s="217" t="s">
        <v>99</v>
      </c>
      <c r="F84" s="131" t="s">
        <v>194</v>
      </c>
    </row>
    <row r="85" spans="1:7" x14ac:dyDescent="0.2">
      <c r="A85" s="131">
        <v>83</v>
      </c>
      <c r="B85" s="32" t="s">
        <v>163</v>
      </c>
      <c r="C85" s="28" t="s">
        <v>173</v>
      </c>
      <c r="D85" s="216">
        <v>2003</v>
      </c>
      <c r="E85" s="217" t="s">
        <v>99</v>
      </c>
      <c r="F85" s="131" t="s">
        <v>194</v>
      </c>
      <c r="G85" s="231"/>
    </row>
    <row r="86" spans="1:7" x14ac:dyDescent="0.2">
      <c r="A86" s="131">
        <v>84</v>
      </c>
      <c r="B86" s="28" t="s">
        <v>176</v>
      </c>
      <c r="C86" s="32" t="s">
        <v>178</v>
      </c>
      <c r="D86" s="216">
        <v>2003</v>
      </c>
      <c r="E86" s="217" t="s">
        <v>100</v>
      </c>
      <c r="F86" s="131" t="s">
        <v>193</v>
      </c>
      <c r="G86" s="231"/>
    </row>
    <row r="87" spans="1:7" x14ac:dyDescent="0.2">
      <c r="A87" s="224">
        <v>85</v>
      </c>
      <c r="B87" s="28" t="s">
        <v>176</v>
      </c>
      <c r="C87" s="28" t="s">
        <v>177</v>
      </c>
      <c r="D87" s="216">
        <v>2004</v>
      </c>
      <c r="E87" s="217" t="s">
        <v>100</v>
      </c>
      <c r="F87" s="131" t="s">
        <v>193</v>
      </c>
      <c r="G87" s="231"/>
    </row>
    <row r="88" spans="1:7" x14ac:dyDescent="0.2">
      <c r="A88" s="131">
        <v>86</v>
      </c>
      <c r="B88" s="28" t="s">
        <v>176</v>
      </c>
      <c r="C88" s="28" t="s">
        <v>185</v>
      </c>
      <c r="D88" s="216">
        <v>2004</v>
      </c>
      <c r="E88" s="217" t="s">
        <v>100</v>
      </c>
      <c r="F88" s="131" t="s">
        <v>193</v>
      </c>
      <c r="G88" s="231"/>
    </row>
    <row r="89" spans="1:7" x14ac:dyDescent="0.2">
      <c r="A89" s="131">
        <v>87</v>
      </c>
      <c r="B89" s="28" t="s">
        <v>176</v>
      </c>
      <c r="C89" s="28" t="s">
        <v>187</v>
      </c>
      <c r="D89" s="216">
        <v>2004</v>
      </c>
      <c r="E89" s="217" t="s">
        <v>100</v>
      </c>
      <c r="F89" s="131" t="s">
        <v>193</v>
      </c>
    </row>
    <row r="90" spans="1:7" x14ac:dyDescent="0.2">
      <c r="A90" s="224">
        <v>88</v>
      </c>
      <c r="B90" s="28" t="s">
        <v>176</v>
      </c>
      <c r="C90" s="28" t="s">
        <v>186</v>
      </c>
      <c r="D90" s="216">
        <v>2005</v>
      </c>
      <c r="E90" s="217" t="s">
        <v>100</v>
      </c>
      <c r="F90" s="131" t="s">
        <v>193</v>
      </c>
      <c r="G90" s="231"/>
    </row>
    <row r="91" spans="1:7" x14ac:dyDescent="0.2">
      <c r="A91" s="131">
        <v>89</v>
      </c>
      <c r="B91" s="28" t="s">
        <v>176</v>
      </c>
      <c r="C91" s="28" t="s">
        <v>183</v>
      </c>
      <c r="D91" s="216">
        <v>2007</v>
      </c>
      <c r="E91" s="217" t="s">
        <v>99</v>
      </c>
      <c r="F91" s="131" t="s">
        <v>192</v>
      </c>
      <c r="G91" s="231"/>
    </row>
    <row r="92" spans="1:7" x14ac:dyDescent="0.2">
      <c r="A92" s="131">
        <v>90</v>
      </c>
      <c r="B92" s="28" t="s">
        <v>176</v>
      </c>
      <c r="C92" s="32" t="s">
        <v>181</v>
      </c>
      <c r="D92" s="216">
        <v>2004</v>
      </c>
      <c r="E92" s="217" t="s">
        <v>99</v>
      </c>
      <c r="F92" s="131" t="s">
        <v>194</v>
      </c>
      <c r="G92" s="231"/>
    </row>
    <row r="93" spans="1:7" x14ac:dyDescent="0.2">
      <c r="A93" s="224">
        <v>91</v>
      </c>
      <c r="B93" s="28" t="s">
        <v>176</v>
      </c>
      <c r="C93" s="28" t="s">
        <v>184</v>
      </c>
      <c r="D93" s="216">
        <v>2004</v>
      </c>
      <c r="E93" s="217" t="s">
        <v>99</v>
      </c>
      <c r="F93" s="131" t="s">
        <v>194</v>
      </c>
      <c r="G93" s="214"/>
    </row>
    <row r="94" spans="1:7" x14ac:dyDescent="0.2">
      <c r="A94" s="131">
        <v>92</v>
      </c>
      <c r="B94" s="28" t="s">
        <v>176</v>
      </c>
      <c r="C94" s="32" t="s">
        <v>179</v>
      </c>
      <c r="D94" s="216">
        <v>2005</v>
      </c>
      <c r="E94" s="217" t="s">
        <v>99</v>
      </c>
      <c r="F94" s="131" t="s">
        <v>194</v>
      </c>
      <c r="G94" s="214"/>
    </row>
    <row r="95" spans="1:7" x14ac:dyDescent="0.2">
      <c r="A95" s="131">
        <v>93</v>
      </c>
      <c r="B95" s="28" t="s">
        <v>176</v>
      </c>
      <c r="C95" s="32" t="s">
        <v>180</v>
      </c>
      <c r="D95" s="216">
        <v>2005</v>
      </c>
      <c r="E95" s="217" t="s">
        <v>99</v>
      </c>
      <c r="F95" s="131" t="s">
        <v>194</v>
      </c>
      <c r="G95" s="214"/>
    </row>
    <row r="96" spans="1:7" x14ac:dyDescent="0.2">
      <c r="A96" s="224">
        <v>94</v>
      </c>
      <c r="B96" s="28" t="s">
        <v>176</v>
      </c>
      <c r="C96" s="32" t="s">
        <v>182</v>
      </c>
      <c r="D96" s="216">
        <v>2005</v>
      </c>
      <c r="E96" s="217" t="s">
        <v>99</v>
      </c>
      <c r="F96" s="131" t="s">
        <v>194</v>
      </c>
      <c r="G96" s="214"/>
    </row>
    <row r="97" spans="1:8" x14ac:dyDescent="0.2">
      <c r="A97" s="231"/>
      <c r="B97" s="21"/>
      <c r="C97" s="21"/>
      <c r="D97" s="221"/>
      <c r="E97" s="222"/>
      <c r="F97" s="231"/>
    </row>
    <row r="99" spans="1:8" x14ac:dyDescent="0.2">
      <c r="B99" s="226" t="s">
        <v>37</v>
      </c>
      <c r="C99" s="35">
        <f>COUNTIF(F:F,"BAYANLAR AÇIK")</f>
        <v>9</v>
      </c>
    </row>
    <row r="100" spans="1:8" x14ac:dyDescent="0.2">
      <c r="B100" s="226" t="s">
        <v>36</v>
      </c>
      <c r="C100" s="35">
        <f>COUNTIF(F:F,"ERKEKLER AÇIK")</f>
        <v>37</v>
      </c>
    </row>
    <row r="101" spans="1:8" x14ac:dyDescent="0.2">
      <c r="B101" s="226" t="s">
        <v>193</v>
      </c>
      <c r="C101" s="35">
        <f>COUNTIF(F:F,"GENÇ BAYAN 14-17 YAŞ")</f>
        <v>13</v>
      </c>
    </row>
    <row r="102" spans="1:8" x14ac:dyDescent="0.2">
      <c r="B102" s="226" t="s">
        <v>194</v>
      </c>
      <c r="C102" s="35">
        <f>COUNTIF(F:F,"GENÇ ERKEK 14-17 YAŞ")</f>
        <v>18</v>
      </c>
    </row>
    <row r="103" spans="1:8" x14ac:dyDescent="0.2">
      <c r="B103" s="226" t="s">
        <v>191</v>
      </c>
      <c r="C103" s="35">
        <f>COUNTIF(F:F,"GENÇ BAYAN 10-13 YAŞ")</f>
        <v>10</v>
      </c>
    </row>
    <row r="104" spans="1:8" x14ac:dyDescent="0.2">
      <c r="B104" s="226" t="s">
        <v>192</v>
      </c>
      <c r="C104" s="35">
        <f>COUNTIF(F:F,"GENÇ ERKEK 10-13 YAŞ")</f>
        <v>7</v>
      </c>
    </row>
    <row r="105" spans="1:8" x14ac:dyDescent="0.2">
      <c r="B105" s="35" t="s">
        <v>195</v>
      </c>
      <c r="C105" s="35">
        <f>COUNTIF(F:F,"YAŞI TUTMUYOR")</f>
        <v>0</v>
      </c>
    </row>
    <row r="106" spans="1:8" s="24" customFormat="1" ht="15.75" x14ac:dyDescent="0.25">
      <c r="A106" s="214"/>
      <c r="B106" s="215" t="s">
        <v>34</v>
      </c>
      <c r="C106" s="244">
        <f>SUM(C99:C105)</f>
        <v>94</v>
      </c>
      <c r="H106" s="214"/>
    </row>
    <row r="107" spans="1:8" s="24" customFormat="1" x14ac:dyDescent="0.2">
      <c r="A107" s="214"/>
      <c r="B107" s="214"/>
      <c r="C107" s="214"/>
      <c r="D107" s="218"/>
      <c r="E107" s="219"/>
      <c r="F107" s="210"/>
      <c r="H107" s="214"/>
    </row>
    <row r="108" spans="1:8" s="24" customFormat="1" x14ac:dyDescent="0.2">
      <c r="A108" s="214"/>
      <c r="B108" s="28" t="s">
        <v>161</v>
      </c>
      <c r="C108" s="35">
        <v>4</v>
      </c>
      <c r="D108" s="218"/>
      <c r="E108" s="219"/>
      <c r="F108" s="210"/>
      <c r="H108" s="214"/>
    </row>
    <row r="109" spans="1:8" s="24" customFormat="1" x14ac:dyDescent="0.2">
      <c r="A109" s="214"/>
      <c r="B109" s="28" t="s">
        <v>162</v>
      </c>
      <c r="C109" s="35">
        <v>29</v>
      </c>
      <c r="D109" s="218"/>
      <c r="E109" s="219"/>
      <c r="F109" s="210"/>
      <c r="H109" s="214"/>
    </row>
    <row r="110" spans="1:8" s="24" customFormat="1" x14ac:dyDescent="0.2">
      <c r="A110" s="214"/>
      <c r="B110" s="28" t="s">
        <v>126</v>
      </c>
      <c r="C110" s="35">
        <v>8</v>
      </c>
      <c r="D110" s="218"/>
      <c r="E110" s="219"/>
      <c r="F110" s="210"/>
      <c r="H110" s="214"/>
    </row>
    <row r="111" spans="1:8" x14ac:dyDescent="0.2">
      <c r="B111" s="28" t="s">
        <v>135</v>
      </c>
      <c r="C111" s="35">
        <v>20</v>
      </c>
      <c r="F111" s="210"/>
    </row>
    <row r="112" spans="1:8" x14ac:dyDescent="0.2">
      <c r="B112" s="28" t="s">
        <v>188</v>
      </c>
      <c r="C112" s="35">
        <v>5</v>
      </c>
    </row>
    <row r="113" spans="2:3" x14ac:dyDescent="0.2">
      <c r="B113" s="32" t="s">
        <v>189</v>
      </c>
      <c r="C113" s="35">
        <v>14</v>
      </c>
    </row>
    <row r="114" spans="2:3" x14ac:dyDescent="0.2">
      <c r="B114" s="28" t="s">
        <v>190</v>
      </c>
      <c r="C114" s="35">
        <v>11</v>
      </c>
    </row>
    <row r="115" spans="2:3" ht="15.75" x14ac:dyDescent="0.25">
      <c r="B115" s="227" t="s">
        <v>34</v>
      </c>
      <c r="C115" s="212">
        <f>SUM(C108:C114)</f>
        <v>91</v>
      </c>
    </row>
  </sheetData>
  <sortState ref="A3:F96">
    <sortCondition ref="B3:B96"/>
    <sortCondition ref="E3:E96"/>
    <sortCondition ref="F3:F96"/>
  </sortState>
  <mergeCells count="1">
    <mergeCell ref="A1:F1"/>
  </mergeCells>
  <pageMargins left="0.51181102362204722" right="0.11811023622047245" top="0.35433070866141736" bottom="0.15748031496062992" header="0.11811023622047245" footer="0.11811023622047245"/>
  <pageSetup paperSize="9" orientation="landscape" r:id="rId1"/>
  <rowBreaks count="8" manualBreakCount="8">
    <brk id="6" max="5" man="1"/>
    <brk id="35" max="5" man="1"/>
    <brk id="43" max="5" man="1"/>
    <brk id="62" max="5" man="1"/>
    <brk id="66" max="5" man="1"/>
    <brk id="71" max="5" man="1"/>
    <brk id="85" max="5" man="1"/>
    <brk id="9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90" zoomScaleNormal="90" workbookViewId="0">
      <pane ySplit="2" topLeftCell="A63" activePane="bottomLeft" state="frozen"/>
      <selection pane="bottomLeft" activeCell="A68" sqref="A68:XFD70"/>
    </sheetView>
  </sheetViews>
  <sheetFormatPr defaultRowHeight="15" x14ac:dyDescent="0.2"/>
  <cols>
    <col min="1" max="1" width="7.5703125" style="214" bestFit="1" customWidth="1"/>
    <col min="2" max="2" width="49.85546875" style="214" bestFit="1" customWidth="1"/>
    <col min="3" max="3" width="32.85546875" style="214" bestFit="1" customWidth="1"/>
    <col min="4" max="4" width="7.85546875" style="218" customWidth="1"/>
    <col min="5" max="5" width="11.85546875" style="219" bestFit="1" customWidth="1"/>
    <col min="6" max="6" width="30.5703125" style="232" customWidth="1"/>
    <col min="7" max="7" width="11.28515625" style="24" bestFit="1" customWidth="1"/>
    <col min="8" max="16384" width="9.140625" style="214"/>
  </cols>
  <sheetData>
    <row r="1" spans="1:8" ht="15.75" thickBot="1" x14ac:dyDescent="0.25">
      <c r="B1" s="514" t="s">
        <v>160</v>
      </c>
      <c r="C1" s="514"/>
      <c r="D1" s="514"/>
      <c r="E1" s="514"/>
      <c r="F1" s="514"/>
      <c r="H1" s="214" t="s">
        <v>138</v>
      </c>
    </row>
    <row r="2" spans="1:8" ht="24" customHeight="1" thickBot="1" x14ac:dyDescent="0.3">
      <c r="A2" s="235" t="s">
        <v>196</v>
      </c>
      <c r="B2" s="236" t="s">
        <v>0</v>
      </c>
      <c r="C2" s="236" t="s">
        <v>5</v>
      </c>
      <c r="D2" s="237" t="s">
        <v>35</v>
      </c>
      <c r="E2" s="238" t="s">
        <v>98</v>
      </c>
      <c r="F2" s="239" t="s">
        <v>38</v>
      </c>
      <c r="H2" s="214" t="s">
        <v>139</v>
      </c>
    </row>
    <row r="3" spans="1:8" x14ac:dyDescent="0.2">
      <c r="A3" s="224">
        <v>1</v>
      </c>
      <c r="B3" s="229" t="s">
        <v>161</v>
      </c>
      <c r="C3" s="230" t="s">
        <v>93</v>
      </c>
      <c r="D3" s="225">
        <v>1983</v>
      </c>
      <c r="E3" s="225" t="s">
        <v>99</v>
      </c>
      <c r="F3" s="224" t="s">
        <v>36</v>
      </c>
    </row>
    <row r="4" spans="1:8" x14ac:dyDescent="0.2">
      <c r="A4" s="131">
        <v>2</v>
      </c>
      <c r="B4" s="223" t="s">
        <v>161</v>
      </c>
      <c r="C4" s="206" t="s">
        <v>94</v>
      </c>
      <c r="D4" s="213">
        <v>1983</v>
      </c>
      <c r="E4" s="213" t="s">
        <v>99</v>
      </c>
      <c r="F4" s="224" t="s">
        <v>36</v>
      </c>
    </row>
    <row r="5" spans="1:8" x14ac:dyDescent="0.2">
      <c r="A5" s="131">
        <v>3</v>
      </c>
      <c r="B5" s="223" t="s">
        <v>161</v>
      </c>
      <c r="C5" s="206" t="s">
        <v>95</v>
      </c>
      <c r="D5" s="213">
        <v>1996</v>
      </c>
      <c r="E5" s="213" t="s">
        <v>99</v>
      </c>
      <c r="F5" s="224" t="s">
        <v>36</v>
      </c>
    </row>
    <row r="6" spans="1:8" x14ac:dyDescent="0.2">
      <c r="A6" s="224">
        <v>4</v>
      </c>
      <c r="B6" s="223" t="s">
        <v>161</v>
      </c>
      <c r="C6" s="206" t="s">
        <v>206</v>
      </c>
      <c r="D6" s="213">
        <v>1995</v>
      </c>
      <c r="E6" s="213" t="s">
        <v>99</v>
      </c>
      <c r="F6" s="224" t="s">
        <v>36</v>
      </c>
    </row>
    <row r="7" spans="1:8" x14ac:dyDescent="0.2">
      <c r="A7" s="131">
        <v>5</v>
      </c>
      <c r="B7" s="223" t="s">
        <v>162</v>
      </c>
      <c r="C7" s="205" t="s">
        <v>110</v>
      </c>
      <c r="D7" s="213">
        <v>1991</v>
      </c>
      <c r="E7" s="213" t="s">
        <v>100</v>
      </c>
      <c r="F7" s="224" t="s">
        <v>37</v>
      </c>
    </row>
    <row r="8" spans="1:8" x14ac:dyDescent="0.2">
      <c r="A8" s="131">
        <v>6</v>
      </c>
      <c r="B8" s="223" t="s">
        <v>162</v>
      </c>
      <c r="C8" s="205" t="s">
        <v>104</v>
      </c>
      <c r="D8" s="213">
        <v>2006</v>
      </c>
      <c r="E8" s="213" t="s">
        <v>100</v>
      </c>
      <c r="F8" s="224" t="s">
        <v>191</v>
      </c>
      <c r="G8" s="231"/>
    </row>
    <row r="9" spans="1:8" x14ac:dyDescent="0.2">
      <c r="A9" s="224">
        <v>7</v>
      </c>
      <c r="B9" s="223" t="s">
        <v>162</v>
      </c>
      <c r="C9" s="205" t="s">
        <v>96</v>
      </c>
      <c r="D9" s="213">
        <v>2008</v>
      </c>
      <c r="E9" s="213" t="s">
        <v>100</v>
      </c>
      <c r="F9" s="224" t="s">
        <v>191</v>
      </c>
      <c r="G9" s="231"/>
    </row>
    <row r="10" spans="1:8" x14ac:dyDescent="0.2">
      <c r="A10" s="131">
        <v>8</v>
      </c>
      <c r="B10" s="223" t="s">
        <v>162</v>
      </c>
      <c r="C10" s="206" t="s">
        <v>97</v>
      </c>
      <c r="D10" s="213">
        <v>2008</v>
      </c>
      <c r="E10" s="213" t="s">
        <v>100</v>
      </c>
      <c r="F10" s="224" t="s">
        <v>191</v>
      </c>
      <c r="G10" s="231"/>
    </row>
    <row r="11" spans="1:8" x14ac:dyDescent="0.2">
      <c r="A11" s="131">
        <v>9</v>
      </c>
      <c r="B11" s="223" t="s">
        <v>162</v>
      </c>
      <c r="C11" s="206" t="s">
        <v>101</v>
      </c>
      <c r="D11" s="213">
        <v>2008</v>
      </c>
      <c r="E11" s="213" t="s">
        <v>100</v>
      </c>
      <c r="F11" s="224" t="s">
        <v>191</v>
      </c>
      <c r="G11" s="231"/>
    </row>
    <row r="12" spans="1:8" x14ac:dyDescent="0.2">
      <c r="A12" s="224">
        <v>10</v>
      </c>
      <c r="B12" s="223" t="s">
        <v>162</v>
      </c>
      <c r="C12" s="206" t="s">
        <v>102</v>
      </c>
      <c r="D12" s="213">
        <v>2008</v>
      </c>
      <c r="E12" s="213" t="s">
        <v>100</v>
      </c>
      <c r="F12" s="224" t="s">
        <v>191</v>
      </c>
      <c r="G12" s="231"/>
    </row>
    <row r="13" spans="1:8" x14ac:dyDescent="0.2">
      <c r="A13" s="131">
        <v>11</v>
      </c>
      <c r="B13" s="223" t="s">
        <v>162</v>
      </c>
      <c r="C13" s="206" t="s">
        <v>103</v>
      </c>
      <c r="D13" s="213">
        <v>2008</v>
      </c>
      <c r="E13" s="213" t="s">
        <v>100</v>
      </c>
      <c r="F13" s="224" t="s">
        <v>191</v>
      </c>
      <c r="G13" s="231"/>
    </row>
    <row r="14" spans="1:8" x14ac:dyDescent="0.2">
      <c r="A14" s="131">
        <v>12</v>
      </c>
      <c r="B14" s="223" t="s">
        <v>162</v>
      </c>
      <c r="C14" s="205" t="s">
        <v>106</v>
      </c>
      <c r="D14" s="213">
        <v>2004</v>
      </c>
      <c r="E14" s="213" t="s">
        <v>100</v>
      </c>
      <c r="F14" s="224" t="s">
        <v>193</v>
      </c>
      <c r="G14" s="231"/>
    </row>
    <row r="15" spans="1:8" x14ac:dyDescent="0.2">
      <c r="A15" s="224">
        <v>13</v>
      </c>
      <c r="B15" s="223" t="s">
        <v>162</v>
      </c>
      <c r="C15" s="205" t="s">
        <v>107</v>
      </c>
      <c r="D15" s="213">
        <v>2004</v>
      </c>
      <c r="E15" s="213" t="s">
        <v>100</v>
      </c>
      <c r="F15" s="224" t="s">
        <v>193</v>
      </c>
      <c r="G15" s="231"/>
    </row>
    <row r="16" spans="1:8" x14ac:dyDescent="0.2">
      <c r="A16" s="131">
        <v>14</v>
      </c>
      <c r="B16" s="223" t="s">
        <v>162</v>
      </c>
      <c r="C16" s="205" t="s">
        <v>108</v>
      </c>
      <c r="D16" s="213">
        <v>2004</v>
      </c>
      <c r="E16" s="213" t="s">
        <v>100</v>
      </c>
      <c r="F16" s="224" t="s">
        <v>193</v>
      </c>
      <c r="G16" s="231"/>
    </row>
    <row r="17" spans="1:7" x14ac:dyDescent="0.2">
      <c r="A17" s="131">
        <v>15</v>
      </c>
      <c r="B17" s="223" t="s">
        <v>162</v>
      </c>
      <c r="C17" s="205" t="s">
        <v>109</v>
      </c>
      <c r="D17" s="213">
        <v>2004</v>
      </c>
      <c r="E17" s="213" t="s">
        <v>100</v>
      </c>
      <c r="F17" s="224" t="s">
        <v>193</v>
      </c>
      <c r="G17" s="231"/>
    </row>
    <row r="18" spans="1:7" x14ac:dyDescent="0.2">
      <c r="A18" s="224">
        <v>16</v>
      </c>
      <c r="B18" s="223" t="s">
        <v>162</v>
      </c>
      <c r="C18" s="205" t="s">
        <v>105</v>
      </c>
      <c r="D18" s="213">
        <v>2005</v>
      </c>
      <c r="E18" s="213" t="s">
        <v>100</v>
      </c>
      <c r="F18" s="224" t="s">
        <v>193</v>
      </c>
      <c r="G18" s="231"/>
    </row>
    <row r="19" spans="1:7" x14ac:dyDescent="0.2">
      <c r="A19" s="131">
        <v>17</v>
      </c>
      <c r="B19" s="223" t="s">
        <v>162</v>
      </c>
      <c r="C19" s="28" t="s">
        <v>123</v>
      </c>
      <c r="D19" s="213">
        <v>1985</v>
      </c>
      <c r="E19" s="215" t="s">
        <v>99</v>
      </c>
      <c r="F19" s="224" t="s">
        <v>36</v>
      </c>
    </row>
    <row r="20" spans="1:7" x14ac:dyDescent="0.2">
      <c r="A20" s="131">
        <v>18</v>
      </c>
      <c r="B20" s="223" t="s">
        <v>162</v>
      </c>
      <c r="C20" s="28" t="s">
        <v>122</v>
      </c>
      <c r="D20" s="213">
        <v>1996</v>
      </c>
      <c r="E20" s="215" t="s">
        <v>99</v>
      </c>
      <c r="F20" s="224" t="s">
        <v>36</v>
      </c>
      <c r="G20" s="231"/>
    </row>
    <row r="21" spans="1:7" x14ac:dyDescent="0.2">
      <c r="A21" s="224">
        <v>19</v>
      </c>
      <c r="B21" s="223" t="s">
        <v>162</v>
      </c>
      <c r="C21" s="28" t="s">
        <v>125</v>
      </c>
      <c r="D21" s="213">
        <v>1998</v>
      </c>
      <c r="E21" s="215" t="s">
        <v>99</v>
      </c>
      <c r="F21" s="224" t="s">
        <v>36</v>
      </c>
    </row>
    <row r="22" spans="1:7" x14ac:dyDescent="0.2">
      <c r="A22" s="131">
        <v>20</v>
      </c>
      <c r="B22" s="223" t="s">
        <v>162</v>
      </c>
      <c r="C22" s="28" t="s">
        <v>124</v>
      </c>
      <c r="D22" s="213">
        <v>1999</v>
      </c>
      <c r="E22" s="215" t="s">
        <v>99</v>
      </c>
      <c r="F22" s="224" t="s">
        <v>36</v>
      </c>
    </row>
    <row r="23" spans="1:7" x14ac:dyDescent="0.2">
      <c r="A23" s="131">
        <v>21</v>
      </c>
      <c r="B23" s="223" t="s">
        <v>162</v>
      </c>
      <c r="C23" s="28" t="s">
        <v>121</v>
      </c>
      <c r="D23" s="213">
        <v>2000</v>
      </c>
      <c r="E23" s="215" t="s">
        <v>99</v>
      </c>
      <c r="F23" s="224" t="s">
        <v>36</v>
      </c>
    </row>
    <row r="24" spans="1:7" x14ac:dyDescent="0.2">
      <c r="A24" s="224">
        <v>22</v>
      </c>
      <c r="B24" s="223" t="s">
        <v>162</v>
      </c>
      <c r="C24" s="28" t="s">
        <v>120</v>
      </c>
      <c r="D24" s="213">
        <v>2001</v>
      </c>
      <c r="E24" s="215" t="s">
        <v>99</v>
      </c>
      <c r="F24" s="224" t="s">
        <v>36</v>
      </c>
    </row>
    <row r="25" spans="1:7" x14ac:dyDescent="0.2">
      <c r="A25" s="131">
        <v>23</v>
      </c>
      <c r="B25" s="223" t="s">
        <v>162</v>
      </c>
      <c r="C25" s="28" t="s">
        <v>114</v>
      </c>
      <c r="D25" s="213">
        <v>2006</v>
      </c>
      <c r="E25" s="215" t="s">
        <v>99</v>
      </c>
      <c r="F25" s="224" t="s">
        <v>192</v>
      </c>
      <c r="G25" s="231"/>
    </row>
    <row r="26" spans="1:7" x14ac:dyDescent="0.2">
      <c r="A26" s="131">
        <v>24</v>
      </c>
      <c r="B26" s="223" t="s">
        <v>162</v>
      </c>
      <c r="C26" s="28" t="s">
        <v>115</v>
      </c>
      <c r="D26" s="213">
        <v>2006</v>
      </c>
      <c r="E26" s="215" t="s">
        <v>99</v>
      </c>
      <c r="F26" s="224" t="s">
        <v>192</v>
      </c>
      <c r="G26" s="231"/>
    </row>
    <row r="27" spans="1:7" x14ac:dyDescent="0.2">
      <c r="A27" s="224">
        <v>25</v>
      </c>
      <c r="B27" s="223" t="s">
        <v>162</v>
      </c>
      <c r="C27" s="28" t="s">
        <v>70</v>
      </c>
      <c r="D27" s="213">
        <v>2007</v>
      </c>
      <c r="E27" s="215" t="s">
        <v>99</v>
      </c>
      <c r="F27" s="224" t="s">
        <v>192</v>
      </c>
      <c r="G27" s="231"/>
    </row>
    <row r="28" spans="1:7" x14ac:dyDescent="0.2">
      <c r="A28" s="131">
        <v>26</v>
      </c>
      <c r="B28" s="223" t="s">
        <v>162</v>
      </c>
      <c r="C28" s="28" t="s">
        <v>113</v>
      </c>
      <c r="D28" s="213">
        <v>2007</v>
      </c>
      <c r="E28" s="215" t="s">
        <v>99</v>
      </c>
      <c r="F28" s="224" t="s">
        <v>192</v>
      </c>
      <c r="G28" s="231"/>
    </row>
    <row r="29" spans="1:7" x14ac:dyDescent="0.2">
      <c r="A29" s="131">
        <v>27</v>
      </c>
      <c r="B29" s="223" t="s">
        <v>162</v>
      </c>
      <c r="C29" s="28" t="s">
        <v>111</v>
      </c>
      <c r="D29" s="213">
        <v>2008</v>
      </c>
      <c r="E29" s="215" t="s">
        <v>99</v>
      </c>
      <c r="F29" s="224" t="s">
        <v>192</v>
      </c>
      <c r="G29" s="231"/>
    </row>
    <row r="30" spans="1:7" x14ac:dyDescent="0.2">
      <c r="A30" s="224">
        <v>28</v>
      </c>
      <c r="B30" s="223" t="s">
        <v>162</v>
      </c>
      <c r="C30" s="28" t="s">
        <v>112</v>
      </c>
      <c r="D30" s="213">
        <v>2008</v>
      </c>
      <c r="E30" s="215" t="s">
        <v>99</v>
      </c>
      <c r="F30" s="224" t="s">
        <v>192</v>
      </c>
      <c r="G30" s="231"/>
    </row>
    <row r="31" spans="1:7" x14ac:dyDescent="0.2">
      <c r="A31" s="131">
        <v>29</v>
      </c>
      <c r="B31" s="223" t="s">
        <v>162</v>
      </c>
      <c r="C31" s="130" t="s">
        <v>118</v>
      </c>
      <c r="D31" s="213">
        <v>2002</v>
      </c>
      <c r="E31" s="215" t="s">
        <v>99</v>
      </c>
      <c r="F31" s="224" t="s">
        <v>194</v>
      </c>
      <c r="G31" s="231"/>
    </row>
    <row r="32" spans="1:7" x14ac:dyDescent="0.2">
      <c r="A32" s="131">
        <v>30</v>
      </c>
      <c r="B32" s="223" t="s">
        <v>162</v>
      </c>
      <c r="C32" s="130" t="s">
        <v>119</v>
      </c>
      <c r="D32" s="213">
        <v>2002</v>
      </c>
      <c r="E32" s="215" t="s">
        <v>99</v>
      </c>
      <c r="F32" s="224" t="s">
        <v>194</v>
      </c>
      <c r="G32" s="231"/>
    </row>
    <row r="33" spans="1:7" x14ac:dyDescent="0.2">
      <c r="A33" s="224">
        <v>31</v>
      </c>
      <c r="B33" s="223" t="s">
        <v>162</v>
      </c>
      <c r="C33" s="130" t="s">
        <v>117</v>
      </c>
      <c r="D33" s="213">
        <v>2003</v>
      </c>
      <c r="E33" s="215" t="s">
        <v>99</v>
      </c>
      <c r="F33" s="224" t="s">
        <v>194</v>
      </c>
      <c r="G33" s="231"/>
    </row>
    <row r="34" spans="1:7" x14ac:dyDescent="0.2">
      <c r="A34" s="131">
        <v>32</v>
      </c>
      <c r="B34" s="223" t="s">
        <v>162</v>
      </c>
      <c r="C34" s="130" t="s">
        <v>71</v>
      </c>
      <c r="D34" s="213">
        <v>2005</v>
      </c>
      <c r="E34" s="215" t="s">
        <v>99</v>
      </c>
      <c r="F34" s="224" t="s">
        <v>194</v>
      </c>
      <c r="G34" s="231"/>
    </row>
    <row r="35" spans="1:7" x14ac:dyDescent="0.2">
      <c r="A35" s="131">
        <v>33</v>
      </c>
      <c r="B35" s="223" t="s">
        <v>162</v>
      </c>
      <c r="C35" s="130" t="s">
        <v>116</v>
      </c>
      <c r="D35" s="213">
        <v>2005</v>
      </c>
      <c r="E35" s="215" t="s">
        <v>99</v>
      </c>
      <c r="F35" s="224" t="s">
        <v>194</v>
      </c>
      <c r="G35" s="231"/>
    </row>
    <row r="36" spans="1:7" x14ac:dyDescent="0.2">
      <c r="A36" s="224">
        <v>34</v>
      </c>
      <c r="B36" s="223" t="s">
        <v>126</v>
      </c>
      <c r="C36" s="130" t="s">
        <v>127</v>
      </c>
      <c r="D36" s="213">
        <v>2008</v>
      </c>
      <c r="E36" s="215" t="s">
        <v>100</v>
      </c>
      <c r="F36" s="224" t="s">
        <v>191</v>
      </c>
    </row>
    <row r="37" spans="1:7" x14ac:dyDescent="0.2">
      <c r="A37" s="131">
        <v>35</v>
      </c>
      <c r="B37" s="223" t="s">
        <v>126</v>
      </c>
      <c r="C37" s="28" t="s">
        <v>128</v>
      </c>
      <c r="D37" s="213">
        <v>2008</v>
      </c>
      <c r="E37" s="215" t="s">
        <v>100</v>
      </c>
      <c r="F37" s="224" t="s">
        <v>191</v>
      </c>
    </row>
    <row r="38" spans="1:7" x14ac:dyDescent="0.2">
      <c r="A38" s="131">
        <v>36</v>
      </c>
      <c r="B38" s="223" t="s">
        <v>126</v>
      </c>
      <c r="C38" s="28" t="s">
        <v>129</v>
      </c>
      <c r="D38" s="213">
        <v>2008</v>
      </c>
      <c r="E38" s="215" t="s">
        <v>100</v>
      </c>
      <c r="F38" s="224" t="s">
        <v>191</v>
      </c>
    </row>
    <row r="39" spans="1:7" x14ac:dyDescent="0.2">
      <c r="A39" s="224">
        <v>37</v>
      </c>
      <c r="B39" s="223" t="s">
        <v>126</v>
      </c>
      <c r="C39" s="28" t="s">
        <v>130</v>
      </c>
      <c r="D39" s="213">
        <v>2008</v>
      </c>
      <c r="E39" s="215" t="s">
        <v>100</v>
      </c>
      <c r="F39" s="224" t="s">
        <v>191</v>
      </c>
    </row>
    <row r="40" spans="1:7" x14ac:dyDescent="0.2">
      <c r="A40" s="131">
        <v>38</v>
      </c>
      <c r="B40" s="223" t="s">
        <v>126</v>
      </c>
      <c r="C40" s="28" t="s">
        <v>134</v>
      </c>
      <c r="D40" s="213">
        <v>1968</v>
      </c>
      <c r="E40" s="215" t="s">
        <v>99</v>
      </c>
      <c r="F40" s="224" t="s">
        <v>36</v>
      </c>
    </row>
    <row r="41" spans="1:7" x14ac:dyDescent="0.2">
      <c r="A41" s="131">
        <v>39</v>
      </c>
      <c r="B41" s="223" t="s">
        <v>126</v>
      </c>
      <c r="C41" s="28" t="s">
        <v>132</v>
      </c>
      <c r="D41" s="213">
        <v>1994</v>
      </c>
      <c r="E41" s="215" t="s">
        <v>99</v>
      </c>
      <c r="F41" s="224" t="s">
        <v>36</v>
      </c>
    </row>
    <row r="42" spans="1:7" x14ac:dyDescent="0.2">
      <c r="A42" s="224">
        <v>40</v>
      </c>
      <c r="B42" s="223" t="s">
        <v>126</v>
      </c>
      <c r="C42" s="28" t="s">
        <v>133</v>
      </c>
      <c r="D42" s="213">
        <v>1994</v>
      </c>
      <c r="E42" s="215" t="s">
        <v>99</v>
      </c>
      <c r="F42" s="224" t="s">
        <v>36</v>
      </c>
      <c r="G42" s="231"/>
    </row>
    <row r="43" spans="1:7" x14ac:dyDescent="0.2">
      <c r="A43" s="131">
        <v>41</v>
      </c>
      <c r="B43" s="223" t="s">
        <v>126</v>
      </c>
      <c r="C43" s="28" t="s">
        <v>131</v>
      </c>
      <c r="D43" s="213">
        <v>1998</v>
      </c>
      <c r="E43" s="215" t="s">
        <v>99</v>
      </c>
      <c r="F43" s="224" t="s">
        <v>36</v>
      </c>
    </row>
    <row r="44" spans="1:7" x14ac:dyDescent="0.2">
      <c r="A44" s="131">
        <v>42</v>
      </c>
      <c r="B44" s="223" t="s">
        <v>135</v>
      </c>
      <c r="C44" s="32" t="s">
        <v>143</v>
      </c>
      <c r="D44" s="213">
        <v>1985</v>
      </c>
      <c r="E44" s="215" t="s">
        <v>100</v>
      </c>
      <c r="F44" s="131" t="s">
        <v>37</v>
      </c>
      <c r="G44" s="231"/>
    </row>
    <row r="45" spans="1:7" x14ac:dyDescent="0.2">
      <c r="A45" s="224">
        <v>43</v>
      </c>
      <c r="B45" s="223" t="s">
        <v>135</v>
      </c>
      <c r="C45" s="28" t="s">
        <v>136</v>
      </c>
      <c r="D45" s="213">
        <v>1995</v>
      </c>
      <c r="E45" s="215" t="s">
        <v>100</v>
      </c>
      <c r="F45" s="131" t="s">
        <v>37</v>
      </c>
    </row>
    <row r="46" spans="1:7" x14ac:dyDescent="0.2">
      <c r="A46" s="131">
        <v>44</v>
      </c>
      <c r="B46" s="223" t="s">
        <v>135</v>
      </c>
      <c r="C46" s="32" t="s">
        <v>150</v>
      </c>
      <c r="D46" s="216">
        <v>1997</v>
      </c>
      <c r="E46" s="217" t="s">
        <v>100</v>
      </c>
      <c r="F46" s="220" t="s">
        <v>37</v>
      </c>
    </row>
    <row r="47" spans="1:7" x14ac:dyDescent="0.2">
      <c r="A47" s="131">
        <v>45</v>
      </c>
      <c r="B47" s="223" t="s">
        <v>135</v>
      </c>
      <c r="C47" s="32" t="s">
        <v>153</v>
      </c>
      <c r="D47" s="216">
        <v>1999</v>
      </c>
      <c r="E47" s="217" t="s">
        <v>100</v>
      </c>
      <c r="F47" s="220" t="s">
        <v>37</v>
      </c>
    </row>
    <row r="48" spans="1:7" x14ac:dyDescent="0.2">
      <c r="A48" s="224">
        <v>46</v>
      </c>
      <c r="B48" s="223" t="s">
        <v>135</v>
      </c>
      <c r="C48" s="28" t="s">
        <v>148</v>
      </c>
      <c r="D48" s="213">
        <v>2000</v>
      </c>
      <c r="E48" s="215" t="s">
        <v>100</v>
      </c>
      <c r="F48" s="220" t="s">
        <v>37</v>
      </c>
    </row>
    <row r="49" spans="1:7" x14ac:dyDescent="0.2">
      <c r="A49" s="131">
        <v>47</v>
      </c>
      <c r="B49" s="223" t="s">
        <v>135</v>
      </c>
      <c r="C49" s="28" t="s">
        <v>142</v>
      </c>
      <c r="D49" s="213">
        <v>2001</v>
      </c>
      <c r="E49" s="215" t="s">
        <v>100</v>
      </c>
      <c r="F49" s="131" t="s">
        <v>37</v>
      </c>
    </row>
    <row r="50" spans="1:7" x14ac:dyDescent="0.2">
      <c r="A50" s="131">
        <v>48</v>
      </c>
      <c r="B50" s="223" t="s">
        <v>135</v>
      </c>
      <c r="C50" s="32" t="s">
        <v>141</v>
      </c>
      <c r="D50" s="213">
        <v>2005</v>
      </c>
      <c r="E50" s="215" t="s">
        <v>100</v>
      </c>
      <c r="F50" s="131" t="s">
        <v>193</v>
      </c>
    </row>
    <row r="51" spans="1:7" x14ac:dyDescent="0.2">
      <c r="A51" s="224">
        <v>49</v>
      </c>
      <c r="B51" s="223" t="s">
        <v>135</v>
      </c>
      <c r="C51" s="32" t="s">
        <v>144</v>
      </c>
      <c r="D51" s="213">
        <v>2005</v>
      </c>
      <c r="E51" s="215" t="s">
        <v>100</v>
      </c>
      <c r="F51" s="131" t="s">
        <v>193</v>
      </c>
    </row>
    <row r="52" spans="1:7" x14ac:dyDescent="0.2">
      <c r="A52" s="131">
        <v>50</v>
      </c>
      <c r="B52" s="223" t="s">
        <v>135</v>
      </c>
      <c r="C52" s="32" t="s">
        <v>152</v>
      </c>
      <c r="D52" s="216">
        <v>1980</v>
      </c>
      <c r="E52" s="217" t="s">
        <v>99</v>
      </c>
      <c r="F52" s="131" t="s">
        <v>36</v>
      </c>
    </row>
    <row r="53" spans="1:7" x14ac:dyDescent="0.2">
      <c r="A53" s="131">
        <v>51</v>
      </c>
      <c r="B53" s="223" t="s">
        <v>135</v>
      </c>
      <c r="C53" s="32" t="s">
        <v>145</v>
      </c>
      <c r="D53" s="213">
        <v>1997</v>
      </c>
      <c r="E53" s="215" t="s">
        <v>99</v>
      </c>
      <c r="F53" s="131" t="s">
        <v>36</v>
      </c>
      <c r="G53" s="231"/>
    </row>
    <row r="54" spans="1:7" x14ac:dyDescent="0.2">
      <c r="A54" s="224">
        <v>52</v>
      </c>
      <c r="B54" s="223" t="s">
        <v>135</v>
      </c>
      <c r="C54" s="28" t="s">
        <v>154</v>
      </c>
      <c r="D54" s="213">
        <v>1998</v>
      </c>
      <c r="E54" s="215" t="s">
        <v>99</v>
      </c>
      <c r="F54" s="131" t="s">
        <v>36</v>
      </c>
    </row>
    <row r="55" spans="1:7" x14ac:dyDescent="0.2">
      <c r="A55" s="131">
        <v>53</v>
      </c>
      <c r="B55" s="223" t="s">
        <v>135</v>
      </c>
      <c r="C55" s="32" t="s">
        <v>149</v>
      </c>
      <c r="D55" s="216">
        <v>2001</v>
      </c>
      <c r="E55" s="217" t="s">
        <v>99</v>
      </c>
      <c r="F55" s="131" t="s">
        <v>36</v>
      </c>
    </row>
    <row r="56" spans="1:7" x14ac:dyDescent="0.2">
      <c r="A56" s="131">
        <v>54</v>
      </c>
      <c r="B56" s="223" t="s">
        <v>135</v>
      </c>
      <c r="C56" s="32" t="s">
        <v>151</v>
      </c>
      <c r="D56" s="216">
        <v>2001</v>
      </c>
      <c r="E56" s="217" t="s">
        <v>99</v>
      </c>
      <c r="F56" s="131" t="s">
        <v>36</v>
      </c>
    </row>
    <row r="57" spans="1:7" x14ac:dyDescent="0.2">
      <c r="A57" s="224">
        <v>55</v>
      </c>
      <c r="B57" s="223" t="s">
        <v>135</v>
      </c>
      <c r="C57" s="28" t="s">
        <v>74</v>
      </c>
      <c r="D57" s="213">
        <v>2001</v>
      </c>
      <c r="E57" s="215" t="s">
        <v>99</v>
      </c>
      <c r="F57" s="131" t="s">
        <v>36</v>
      </c>
      <c r="G57" s="231"/>
    </row>
    <row r="58" spans="1:7" x14ac:dyDescent="0.2">
      <c r="A58" s="131">
        <v>56</v>
      </c>
      <c r="B58" s="223" t="s">
        <v>135</v>
      </c>
      <c r="C58" s="32" t="s">
        <v>72</v>
      </c>
      <c r="D58" s="213">
        <v>2002</v>
      </c>
      <c r="E58" s="215" t="s">
        <v>99</v>
      </c>
      <c r="F58" s="131" t="s">
        <v>194</v>
      </c>
    </row>
    <row r="59" spans="1:7" x14ac:dyDescent="0.2">
      <c r="A59" s="131">
        <v>57</v>
      </c>
      <c r="B59" s="223" t="s">
        <v>135</v>
      </c>
      <c r="C59" s="32" t="s">
        <v>146</v>
      </c>
      <c r="D59" s="213">
        <v>2002</v>
      </c>
      <c r="E59" s="215" t="s">
        <v>99</v>
      </c>
      <c r="F59" s="131" t="s">
        <v>194</v>
      </c>
    </row>
    <row r="60" spans="1:7" x14ac:dyDescent="0.2">
      <c r="A60" s="224">
        <v>58</v>
      </c>
      <c r="B60" s="223" t="s">
        <v>135</v>
      </c>
      <c r="C60" s="28" t="s">
        <v>147</v>
      </c>
      <c r="D60" s="213">
        <v>2003</v>
      </c>
      <c r="E60" s="215" t="s">
        <v>99</v>
      </c>
      <c r="F60" s="131" t="s">
        <v>194</v>
      </c>
    </row>
    <row r="61" spans="1:7" x14ac:dyDescent="0.2">
      <c r="A61" s="131">
        <v>59</v>
      </c>
      <c r="B61" s="223" t="s">
        <v>135</v>
      </c>
      <c r="C61" s="28" t="s">
        <v>137</v>
      </c>
      <c r="D61" s="213">
        <v>2004</v>
      </c>
      <c r="E61" s="215" t="s">
        <v>99</v>
      </c>
      <c r="F61" s="131" t="s">
        <v>194</v>
      </c>
    </row>
    <row r="62" spans="1:7" x14ac:dyDescent="0.2">
      <c r="A62" s="131">
        <v>60</v>
      </c>
      <c r="B62" s="223" t="s">
        <v>135</v>
      </c>
      <c r="C62" s="32" t="s">
        <v>140</v>
      </c>
      <c r="D62" s="213">
        <v>2001</v>
      </c>
      <c r="E62" s="215" t="s">
        <v>99</v>
      </c>
      <c r="F62" s="131" t="s">
        <v>36</v>
      </c>
      <c r="G62" s="231"/>
    </row>
    <row r="63" spans="1:7" x14ac:dyDescent="0.2">
      <c r="A63" s="224">
        <v>61</v>
      </c>
      <c r="B63" s="223" t="s">
        <v>188</v>
      </c>
      <c r="C63" s="32" t="s">
        <v>156</v>
      </c>
      <c r="D63" s="213">
        <v>1984</v>
      </c>
      <c r="E63" s="215" t="s">
        <v>99</v>
      </c>
      <c r="F63" s="131" t="s">
        <v>36</v>
      </c>
    </row>
    <row r="64" spans="1:7" x14ac:dyDescent="0.2">
      <c r="A64" s="131">
        <v>62</v>
      </c>
      <c r="B64" s="223" t="s">
        <v>188</v>
      </c>
      <c r="C64" s="32" t="s">
        <v>157</v>
      </c>
      <c r="D64" s="213">
        <v>1989</v>
      </c>
      <c r="E64" s="215" t="s">
        <v>99</v>
      </c>
      <c r="F64" s="131" t="s">
        <v>36</v>
      </c>
      <c r="G64" s="231"/>
    </row>
    <row r="65" spans="1:7" x14ac:dyDescent="0.2">
      <c r="A65" s="131">
        <v>63</v>
      </c>
      <c r="B65" s="223" t="s">
        <v>188</v>
      </c>
      <c r="C65" s="32" t="s">
        <v>158</v>
      </c>
      <c r="D65" s="216">
        <v>1991</v>
      </c>
      <c r="E65" s="217" t="s">
        <v>99</v>
      </c>
      <c r="F65" s="131" t="s">
        <v>36</v>
      </c>
    </row>
    <row r="66" spans="1:7" x14ac:dyDescent="0.2">
      <c r="A66" s="224">
        <v>64</v>
      </c>
      <c r="B66" s="223" t="s">
        <v>188</v>
      </c>
      <c r="C66" s="28" t="s">
        <v>155</v>
      </c>
      <c r="D66" s="213">
        <v>1993</v>
      </c>
      <c r="E66" s="215" t="s">
        <v>99</v>
      </c>
      <c r="F66" s="131" t="s">
        <v>36</v>
      </c>
    </row>
    <row r="67" spans="1:7" x14ac:dyDescent="0.2">
      <c r="A67" s="131">
        <v>65</v>
      </c>
      <c r="B67" s="223" t="s">
        <v>188</v>
      </c>
      <c r="C67" s="32" t="s">
        <v>159</v>
      </c>
      <c r="D67" s="216">
        <v>2002</v>
      </c>
      <c r="E67" s="217" t="s">
        <v>99</v>
      </c>
      <c r="F67" s="131" t="s">
        <v>194</v>
      </c>
    </row>
    <row r="68" spans="1:7" s="290" customFormat="1" x14ac:dyDescent="0.2">
      <c r="A68" s="291">
        <v>66</v>
      </c>
      <c r="B68" s="296" t="s">
        <v>163</v>
      </c>
      <c r="C68" s="292" t="s">
        <v>172</v>
      </c>
      <c r="D68" s="294">
        <v>1995</v>
      </c>
      <c r="E68" s="295" t="s">
        <v>100</v>
      </c>
      <c r="F68" s="291" t="s">
        <v>37</v>
      </c>
      <c r="G68" s="289"/>
    </row>
    <row r="69" spans="1:7" s="290" customFormat="1" x14ac:dyDescent="0.2">
      <c r="A69" s="288">
        <v>67</v>
      </c>
      <c r="B69" s="296" t="s">
        <v>163</v>
      </c>
      <c r="C69" s="293" t="s">
        <v>174</v>
      </c>
      <c r="D69" s="294">
        <v>2000</v>
      </c>
      <c r="E69" s="295" t="s">
        <v>100</v>
      </c>
      <c r="F69" s="291" t="s">
        <v>37</v>
      </c>
      <c r="G69" s="289"/>
    </row>
    <row r="70" spans="1:7" s="290" customFormat="1" x14ac:dyDescent="0.2">
      <c r="A70" s="291">
        <v>68</v>
      </c>
      <c r="B70" s="296" t="s">
        <v>163</v>
      </c>
      <c r="C70" s="292" t="s">
        <v>175</v>
      </c>
      <c r="D70" s="294">
        <v>2003</v>
      </c>
      <c r="E70" s="295" t="s">
        <v>100</v>
      </c>
      <c r="F70" s="291" t="s">
        <v>193</v>
      </c>
      <c r="G70" s="289"/>
    </row>
    <row r="71" spans="1:7" s="568" customFormat="1" x14ac:dyDescent="0.2">
      <c r="A71" s="644">
        <v>69</v>
      </c>
      <c r="B71" s="645" t="s">
        <v>163</v>
      </c>
      <c r="C71" s="646" t="s">
        <v>171</v>
      </c>
      <c r="D71" s="647">
        <v>1997</v>
      </c>
      <c r="E71" s="648" t="s">
        <v>99</v>
      </c>
      <c r="F71" s="644" t="s">
        <v>36</v>
      </c>
      <c r="G71" s="567"/>
    </row>
    <row r="72" spans="1:7" s="568" customFormat="1" x14ac:dyDescent="0.2">
      <c r="A72" s="649">
        <v>70</v>
      </c>
      <c r="B72" s="645" t="s">
        <v>163</v>
      </c>
      <c r="C72" s="646" t="s">
        <v>164</v>
      </c>
      <c r="D72" s="647">
        <v>1998</v>
      </c>
      <c r="E72" s="648" t="s">
        <v>99</v>
      </c>
      <c r="F72" s="644" t="s">
        <v>36</v>
      </c>
      <c r="G72" s="567"/>
    </row>
    <row r="73" spans="1:7" s="568" customFormat="1" x14ac:dyDescent="0.2">
      <c r="A73" s="644">
        <v>71</v>
      </c>
      <c r="B73" s="645" t="s">
        <v>163</v>
      </c>
      <c r="C73" s="651" t="s">
        <v>168</v>
      </c>
      <c r="D73" s="647">
        <v>1999</v>
      </c>
      <c r="E73" s="648" t="s">
        <v>99</v>
      </c>
      <c r="F73" s="644" t="s">
        <v>36</v>
      </c>
      <c r="G73" s="567"/>
    </row>
    <row r="74" spans="1:7" s="568" customFormat="1" x14ac:dyDescent="0.2">
      <c r="A74" s="644">
        <v>72</v>
      </c>
      <c r="B74" s="645" t="s">
        <v>163</v>
      </c>
      <c r="C74" s="646" t="s">
        <v>165</v>
      </c>
      <c r="D74" s="647">
        <v>2000</v>
      </c>
      <c r="E74" s="648" t="s">
        <v>99</v>
      </c>
      <c r="F74" s="644" t="s">
        <v>36</v>
      </c>
      <c r="G74" s="567"/>
    </row>
    <row r="75" spans="1:7" s="568" customFormat="1" x14ac:dyDescent="0.2">
      <c r="A75" s="649">
        <v>73</v>
      </c>
      <c r="B75" s="645" t="s">
        <v>163</v>
      </c>
      <c r="C75" s="646" t="s">
        <v>166</v>
      </c>
      <c r="D75" s="647">
        <v>2000</v>
      </c>
      <c r="E75" s="648" t="s">
        <v>99</v>
      </c>
      <c r="F75" s="644" t="s">
        <v>36</v>
      </c>
      <c r="G75" s="652"/>
    </row>
    <row r="76" spans="1:7" s="568" customFormat="1" x14ac:dyDescent="0.2">
      <c r="A76" s="644">
        <v>74</v>
      </c>
      <c r="B76" s="645" t="s">
        <v>163</v>
      </c>
      <c r="C76" s="646" t="s">
        <v>167</v>
      </c>
      <c r="D76" s="647">
        <v>2000</v>
      </c>
      <c r="E76" s="648" t="s">
        <v>99</v>
      </c>
      <c r="F76" s="644" t="s">
        <v>36</v>
      </c>
      <c r="G76" s="567"/>
    </row>
    <row r="77" spans="1:7" s="568" customFormat="1" x14ac:dyDescent="0.2">
      <c r="A77" s="644">
        <v>75</v>
      </c>
      <c r="B77" s="645" t="s">
        <v>163</v>
      </c>
      <c r="C77" s="651" t="s">
        <v>169</v>
      </c>
      <c r="D77" s="647">
        <v>2000</v>
      </c>
      <c r="E77" s="648" t="s">
        <v>99</v>
      </c>
      <c r="F77" s="644" t="s">
        <v>36</v>
      </c>
      <c r="G77" s="567"/>
    </row>
    <row r="78" spans="1:7" s="568" customFormat="1" x14ac:dyDescent="0.2">
      <c r="A78" s="649">
        <v>76</v>
      </c>
      <c r="B78" s="645" t="s">
        <v>163</v>
      </c>
      <c r="C78" s="646" t="s">
        <v>170</v>
      </c>
      <c r="D78" s="647">
        <v>2000</v>
      </c>
      <c r="E78" s="648" t="s">
        <v>99</v>
      </c>
      <c r="F78" s="644" t="s">
        <v>36</v>
      </c>
      <c r="G78" s="567"/>
    </row>
    <row r="79" spans="1:7" s="568" customFormat="1" x14ac:dyDescent="0.2">
      <c r="A79" s="644">
        <v>77</v>
      </c>
      <c r="B79" s="645" t="s">
        <v>163</v>
      </c>
      <c r="C79" s="646" t="s">
        <v>73</v>
      </c>
      <c r="D79" s="647">
        <v>2003</v>
      </c>
      <c r="E79" s="648" t="s">
        <v>99</v>
      </c>
      <c r="F79" s="644" t="s">
        <v>194</v>
      </c>
      <c r="G79" s="567"/>
    </row>
    <row r="80" spans="1:7" s="568" customFormat="1" x14ac:dyDescent="0.2">
      <c r="A80" s="644">
        <v>78</v>
      </c>
      <c r="B80" s="645" t="s">
        <v>163</v>
      </c>
      <c r="C80" s="650" t="s">
        <v>68</v>
      </c>
      <c r="D80" s="647">
        <v>2003</v>
      </c>
      <c r="E80" s="648" t="s">
        <v>99</v>
      </c>
      <c r="F80" s="644" t="s">
        <v>194</v>
      </c>
      <c r="G80" s="567"/>
    </row>
    <row r="81" spans="1:7" s="568" customFormat="1" x14ac:dyDescent="0.2">
      <c r="A81" s="649">
        <v>79</v>
      </c>
      <c r="B81" s="645" t="s">
        <v>163</v>
      </c>
      <c r="C81" s="650" t="s">
        <v>173</v>
      </c>
      <c r="D81" s="647">
        <v>2003</v>
      </c>
      <c r="E81" s="648" t="s">
        <v>99</v>
      </c>
      <c r="F81" s="644" t="s">
        <v>194</v>
      </c>
      <c r="G81" s="567"/>
    </row>
    <row r="82" spans="1:7" x14ac:dyDescent="0.2">
      <c r="A82" s="131">
        <v>80</v>
      </c>
      <c r="B82" s="223" t="s">
        <v>176</v>
      </c>
      <c r="C82" s="32" t="s">
        <v>178</v>
      </c>
      <c r="D82" s="216">
        <v>2003</v>
      </c>
      <c r="E82" s="217" t="s">
        <v>100</v>
      </c>
      <c r="F82" s="131" t="s">
        <v>193</v>
      </c>
    </row>
    <row r="83" spans="1:7" x14ac:dyDescent="0.2">
      <c r="A83" s="131">
        <v>81</v>
      </c>
      <c r="B83" s="223" t="s">
        <v>176</v>
      </c>
      <c r="C83" s="28" t="s">
        <v>177</v>
      </c>
      <c r="D83" s="216">
        <v>2004</v>
      </c>
      <c r="E83" s="217" t="s">
        <v>100</v>
      </c>
      <c r="F83" s="131" t="s">
        <v>193</v>
      </c>
    </row>
    <row r="84" spans="1:7" x14ac:dyDescent="0.2">
      <c r="A84" s="224">
        <v>82</v>
      </c>
      <c r="B84" s="223" t="s">
        <v>176</v>
      </c>
      <c r="C84" s="28" t="s">
        <v>185</v>
      </c>
      <c r="D84" s="216">
        <v>2004</v>
      </c>
      <c r="E84" s="217" t="s">
        <v>100</v>
      </c>
      <c r="F84" s="131" t="s">
        <v>193</v>
      </c>
    </row>
    <row r="85" spans="1:7" x14ac:dyDescent="0.2">
      <c r="A85" s="131">
        <v>83</v>
      </c>
      <c r="B85" s="223" t="s">
        <v>176</v>
      </c>
      <c r="C85" s="28" t="s">
        <v>187</v>
      </c>
      <c r="D85" s="216">
        <v>2004</v>
      </c>
      <c r="E85" s="217" t="s">
        <v>100</v>
      </c>
      <c r="F85" s="131" t="s">
        <v>193</v>
      </c>
    </row>
    <row r="86" spans="1:7" x14ac:dyDescent="0.2">
      <c r="A86" s="131">
        <v>84</v>
      </c>
      <c r="B86" s="223" t="s">
        <v>176</v>
      </c>
      <c r="C86" s="28" t="s">
        <v>186</v>
      </c>
      <c r="D86" s="216">
        <v>2005</v>
      </c>
      <c r="E86" s="217" t="s">
        <v>100</v>
      </c>
      <c r="F86" s="131" t="s">
        <v>193</v>
      </c>
    </row>
    <row r="87" spans="1:7" x14ac:dyDescent="0.2">
      <c r="A87" s="224">
        <v>85</v>
      </c>
      <c r="B87" s="223" t="s">
        <v>176</v>
      </c>
      <c r="C87" s="28" t="s">
        <v>183</v>
      </c>
      <c r="D87" s="216">
        <v>2007</v>
      </c>
      <c r="E87" s="217" t="s">
        <v>99</v>
      </c>
      <c r="F87" s="131" t="s">
        <v>192</v>
      </c>
    </row>
    <row r="88" spans="1:7" x14ac:dyDescent="0.2">
      <c r="A88" s="131">
        <v>86</v>
      </c>
      <c r="B88" s="223" t="s">
        <v>176</v>
      </c>
      <c r="C88" s="32" t="s">
        <v>181</v>
      </c>
      <c r="D88" s="216">
        <v>2004</v>
      </c>
      <c r="E88" s="217" t="s">
        <v>99</v>
      </c>
      <c r="F88" s="131" t="s">
        <v>194</v>
      </c>
    </row>
    <row r="89" spans="1:7" x14ac:dyDescent="0.2">
      <c r="A89" s="131">
        <v>87</v>
      </c>
      <c r="B89" s="223" t="s">
        <v>176</v>
      </c>
      <c r="C89" s="28" t="s">
        <v>184</v>
      </c>
      <c r="D89" s="216">
        <v>2004</v>
      </c>
      <c r="E89" s="217" t="s">
        <v>99</v>
      </c>
      <c r="F89" s="131" t="s">
        <v>194</v>
      </c>
    </row>
    <row r="90" spans="1:7" x14ac:dyDescent="0.2">
      <c r="A90" s="224">
        <v>88</v>
      </c>
      <c r="B90" s="223" t="s">
        <v>176</v>
      </c>
      <c r="C90" s="32" t="s">
        <v>179</v>
      </c>
      <c r="D90" s="216">
        <v>2005</v>
      </c>
      <c r="E90" s="217" t="s">
        <v>99</v>
      </c>
      <c r="F90" s="131" t="s">
        <v>194</v>
      </c>
    </row>
    <row r="91" spans="1:7" x14ac:dyDescent="0.2">
      <c r="A91" s="131">
        <v>89</v>
      </c>
      <c r="B91" s="223" t="s">
        <v>176</v>
      </c>
      <c r="C91" s="32" t="s">
        <v>180</v>
      </c>
      <c r="D91" s="216">
        <v>2005</v>
      </c>
      <c r="E91" s="217" t="s">
        <v>99</v>
      </c>
      <c r="F91" s="131" t="s">
        <v>194</v>
      </c>
    </row>
    <row r="92" spans="1:7" x14ac:dyDescent="0.2">
      <c r="A92" s="131">
        <v>90</v>
      </c>
      <c r="B92" s="223" t="s">
        <v>176</v>
      </c>
      <c r="C92" s="32" t="s">
        <v>182</v>
      </c>
      <c r="D92" s="216">
        <v>2005</v>
      </c>
      <c r="E92" s="217" t="s">
        <v>99</v>
      </c>
      <c r="F92" s="131" t="s">
        <v>194</v>
      </c>
    </row>
    <row r="93" spans="1:7" x14ac:dyDescent="0.2">
      <c r="A93" s="224">
        <v>91</v>
      </c>
      <c r="B93" s="28" t="s">
        <v>197</v>
      </c>
      <c r="C93" s="28" t="s">
        <v>198</v>
      </c>
      <c r="D93" s="216">
        <v>1979</v>
      </c>
      <c r="E93" s="217" t="s">
        <v>99</v>
      </c>
      <c r="F93" s="131" t="s">
        <v>36</v>
      </c>
      <c r="G93" s="214"/>
    </row>
    <row r="94" spans="1:7" x14ac:dyDescent="0.2">
      <c r="A94" s="131">
        <v>92</v>
      </c>
      <c r="B94" s="28" t="s">
        <v>197</v>
      </c>
      <c r="C94" s="28" t="s">
        <v>199</v>
      </c>
      <c r="D94" s="216">
        <v>1980</v>
      </c>
      <c r="E94" s="217" t="s">
        <v>99</v>
      </c>
      <c r="F94" s="131" t="s">
        <v>36</v>
      </c>
      <c r="G94" s="214"/>
    </row>
    <row r="95" spans="1:7" x14ac:dyDescent="0.2">
      <c r="A95" s="131">
        <v>93</v>
      </c>
      <c r="B95" s="35" t="s">
        <v>197</v>
      </c>
      <c r="C95" s="35" t="s">
        <v>200</v>
      </c>
      <c r="D95" s="213">
        <v>1998</v>
      </c>
      <c r="E95" s="215" t="s">
        <v>99</v>
      </c>
      <c r="F95" s="131" t="s">
        <v>36</v>
      </c>
      <c r="G95" s="214"/>
    </row>
    <row r="96" spans="1:7" x14ac:dyDescent="0.2">
      <c r="A96" s="224">
        <v>94</v>
      </c>
      <c r="B96" s="35" t="s">
        <v>197</v>
      </c>
      <c r="C96" s="35" t="s">
        <v>201</v>
      </c>
      <c r="D96" s="213">
        <v>1990</v>
      </c>
      <c r="E96" s="215" t="s">
        <v>99</v>
      </c>
      <c r="F96" s="131" t="s">
        <v>36</v>
      </c>
      <c r="G96" s="214"/>
    </row>
    <row r="97" spans="1:8" x14ac:dyDescent="0.2">
      <c r="B97" s="21"/>
      <c r="C97" s="21"/>
      <c r="D97" s="221"/>
      <c r="E97" s="222"/>
      <c r="F97" s="231"/>
    </row>
    <row r="99" spans="1:8" x14ac:dyDescent="0.2">
      <c r="B99" s="226" t="s">
        <v>37</v>
      </c>
      <c r="C99" s="35">
        <f>COUNTIF(F:F,"BAYANLAR AÇIK")</f>
        <v>9</v>
      </c>
    </row>
    <row r="100" spans="1:8" x14ac:dyDescent="0.2">
      <c r="B100" s="226" t="s">
        <v>36</v>
      </c>
      <c r="C100" s="35">
        <f>COUNTIF(F:F,"ERKEKLER AÇIK")</f>
        <v>37</v>
      </c>
    </row>
    <row r="101" spans="1:8" x14ac:dyDescent="0.2">
      <c r="B101" s="226" t="s">
        <v>193</v>
      </c>
      <c r="C101" s="35">
        <f>COUNTIF(F:F,"GENÇ BAYAN 14-17 YAŞ")</f>
        <v>13</v>
      </c>
    </row>
    <row r="102" spans="1:8" s="24" customFormat="1" x14ac:dyDescent="0.2">
      <c r="A102" s="214"/>
      <c r="B102" s="226" t="s">
        <v>194</v>
      </c>
      <c r="C102" s="35">
        <f>COUNTIF(F:F,"GENÇ ERKEK 14-17 YAŞ")</f>
        <v>18</v>
      </c>
      <c r="D102" s="218"/>
      <c r="E102" s="219"/>
      <c r="F102" s="232"/>
      <c r="H102" s="214"/>
    </row>
    <row r="103" spans="1:8" s="24" customFormat="1" x14ac:dyDescent="0.2">
      <c r="A103" s="214"/>
      <c r="B103" s="226" t="s">
        <v>191</v>
      </c>
      <c r="C103" s="35">
        <f>COUNTIF(F:F,"GENÇ BAYAN 10-13 YAŞ")</f>
        <v>10</v>
      </c>
      <c r="D103" s="218"/>
      <c r="E103" s="219"/>
      <c r="F103" s="232"/>
      <c r="H103" s="214"/>
    </row>
    <row r="104" spans="1:8" s="24" customFormat="1" x14ac:dyDescent="0.2">
      <c r="A104" s="214"/>
      <c r="B104" s="226" t="s">
        <v>192</v>
      </c>
      <c r="C104" s="35">
        <f>COUNTIF(F:F,"GENÇ ERKEK 10-13 YAŞ")</f>
        <v>7</v>
      </c>
      <c r="D104" s="218"/>
      <c r="E104" s="219"/>
      <c r="F104" s="232"/>
      <c r="H104" s="214"/>
    </row>
    <row r="105" spans="1:8" s="24" customFormat="1" x14ac:dyDescent="0.2">
      <c r="A105" s="214"/>
      <c r="B105" s="35"/>
      <c r="C105" s="35">
        <f>COUNTIF(F:F,"YAŞI TUTMUYOR")</f>
        <v>0</v>
      </c>
      <c r="D105" s="218"/>
      <c r="E105" s="219"/>
      <c r="F105" s="232"/>
      <c r="H105" s="214"/>
    </row>
    <row r="106" spans="1:8" s="24" customFormat="1" ht="18" x14ac:dyDescent="0.25">
      <c r="A106" s="214"/>
      <c r="B106" s="215" t="s">
        <v>34</v>
      </c>
      <c r="C106" s="228">
        <f>SUM(C99:C105)</f>
        <v>94</v>
      </c>
      <c r="F106" s="231"/>
      <c r="H106" s="214"/>
    </row>
    <row r="107" spans="1:8" x14ac:dyDescent="0.2">
      <c r="F107" s="231"/>
    </row>
    <row r="108" spans="1:8" x14ac:dyDescent="0.2">
      <c r="B108" s="35" t="s">
        <v>197</v>
      </c>
      <c r="C108" s="35">
        <v>4</v>
      </c>
      <c r="F108" s="231"/>
    </row>
    <row r="109" spans="1:8" x14ac:dyDescent="0.2">
      <c r="B109" s="28" t="s">
        <v>161</v>
      </c>
      <c r="C109" s="35">
        <v>4</v>
      </c>
      <c r="F109" s="231"/>
    </row>
    <row r="110" spans="1:8" x14ac:dyDescent="0.2">
      <c r="B110" s="28" t="s">
        <v>162</v>
      </c>
      <c r="C110" s="35">
        <v>29</v>
      </c>
      <c r="F110" s="231"/>
    </row>
    <row r="111" spans="1:8" x14ac:dyDescent="0.2">
      <c r="B111" s="28" t="s">
        <v>126</v>
      </c>
      <c r="C111" s="35">
        <v>8</v>
      </c>
      <c r="F111" s="231"/>
    </row>
    <row r="112" spans="1:8" x14ac:dyDescent="0.2">
      <c r="B112" s="28" t="s">
        <v>135</v>
      </c>
      <c r="C112" s="35">
        <v>19</v>
      </c>
      <c r="F112" s="231"/>
    </row>
    <row r="113" spans="2:3" x14ac:dyDescent="0.2">
      <c r="B113" s="28" t="s">
        <v>188</v>
      </c>
      <c r="C113" s="35">
        <v>5</v>
      </c>
    </row>
    <row r="114" spans="2:3" x14ac:dyDescent="0.2">
      <c r="B114" s="32" t="s">
        <v>189</v>
      </c>
      <c r="C114" s="35">
        <v>14</v>
      </c>
    </row>
    <row r="115" spans="2:3" x14ac:dyDescent="0.2">
      <c r="B115" s="28" t="s">
        <v>190</v>
      </c>
      <c r="C115" s="35">
        <v>11</v>
      </c>
    </row>
    <row r="116" spans="2:3" ht="15.75" x14ac:dyDescent="0.25">
      <c r="B116" s="227" t="s">
        <v>34</v>
      </c>
      <c r="C116" s="212">
        <f>SUM(C108:C115)</f>
        <v>94</v>
      </c>
    </row>
  </sheetData>
  <sortState ref="A3:F93">
    <sortCondition ref="A3:A93"/>
    <sortCondition ref="D3:D93"/>
    <sortCondition ref="E3:E93"/>
  </sortState>
  <mergeCells count="1">
    <mergeCell ref="B1:F1"/>
  </mergeCells>
  <pageMargins left="0.51181102362204722" right="0.11811023622047245" top="0.35433070866141736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1"/>
  <sheetViews>
    <sheetView topLeftCell="I1" zoomScale="90" zoomScaleNormal="90" workbookViewId="0">
      <selection activeCell="C16" sqref="C16"/>
    </sheetView>
  </sheetViews>
  <sheetFormatPr defaultRowHeight="12.75" x14ac:dyDescent="0.2"/>
  <cols>
    <col min="1" max="1" width="7.5703125" style="234" bestFit="1" customWidth="1"/>
    <col min="2" max="2" width="23.28515625" style="234" bestFit="1" customWidth="1"/>
    <col min="3" max="3" width="27.7109375" style="234" bestFit="1" customWidth="1"/>
    <col min="4" max="4" width="48.7109375" style="234" bestFit="1" customWidth="1"/>
    <col min="5" max="5" width="7.5703125" style="234" bestFit="1" customWidth="1"/>
    <col min="6" max="6" width="11.5703125" style="234" bestFit="1" customWidth="1"/>
    <col min="7" max="7" width="7.5703125" style="234" bestFit="1" customWidth="1"/>
    <col min="8" max="8" width="23.140625" style="234" bestFit="1" customWidth="1"/>
    <col min="9" max="9" width="29" style="234" bestFit="1" customWidth="1"/>
    <col min="10" max="10" width="48.7109375" style="234" bestFit="1" customWidth="1"/>
    <col min="11" max="11" width="9.140625" style="234"/>
    <col min="12" max="12" width="11.5703125" style="234" bestFit="1" customWidth="1"/>
    <col min="13" max="13" width="7.5703125" style="234" bestFit="1" customWidth="1"/>
    <col min="14" max="14" width="31.5703125" style="234" bestFit="1" customWidth="1"/>
    <col min="15" max="15" width="27.85546875" style="234" customWidth="1"/>
    <col min="16" max="16" width="49.85546875" style="234" bestFit="1" customWidth="1"/>
    <col min="17" max="17" width="9.140625" style="234"/>
    <col min="18" max="18" width="11.5703125" style="234" bestFit="1" customWidth="1"/>
    <col min="19" max="19" width="7.5703125" style="234" bestFit="1" customWidth="1"/>
    <col min="20" max="20" width="31.5703125" style="234" bestFit="1" customWidth="1"/>
    <col min="21" max="21" width="27.85546875" style="234" customWidth="1"/>
    <col min="22" max="22" width="49.85546875" style="234" bestFit="1" customWidth="1"/>
    <col min="23" max="23" width="9.140625" style="234"/>
    <col min="24" max="24" width="11.5703125" style="234" bestFit="1" customWidth="1"/>
    <col min="25" max="25" width="7.5703125" style="234" bestFit="1" customWidth="1"/>
    <col min="26" max="26" width="31.5703125" style="234" bestFit="1" customWidth="1"/>
    <col min="27" max="27" width="27.85546875" style="234" customWidth="1"/>
    <col min="28" max="28" width="49.85546875" style="234" bestFit="1" customWidth="1"/>
    <col min="29" max="29" width="9.140625" style="234"/>
    <col min="30" max="30" width="11.5703125" style="234" bestFit="1" customWidth="1"/>
    <col min="31" max="31" width="7.5703125" style="234" bestFit="1" customWidth="1"/>
    <col min="32" max="32" width="31.5703125" style="234" bestFit="1" customWidth="1"/>
    <col min="33" max="33" width="37.7109375" style="234" bestFit="1" customWidth="1"/>
    <col min="34" max="34" width="49.85546875" style="234" bestFit="1" customWidth="1"/>
    <col min="35" max="35" width="9.140625" style="234"/>
    <col min="36" max="36" width="11.5703125" style="234" bestFit="1" customWidth="1"/>
    <col min="37" max="16384" width="9.140625" style="234"/>
  </cols>
  <sheetData>
    <row r="1" spans="1:36" ht="15" customHeight="1" x14ac:dyDescent="0.2">
      <c r="A1" s="515"/>
      <c r="B1" s="516"/>
      <c r="C1" s="516"/>
      <c r="D1" s="516"/>
      <c r="E1" s="516"/>
      <c r="F1" s="517"/>
      <c r="G1" s="515"/>
      <c r="H1" s="516"/>
      <c r="I1" s="516"/>
      <c r="J1" s="516"/>
      <c r="K1" s="516"/>
      <c r="L1" s="517"/>
      <c r="M1" s="515"/>
      <c r="N1" s="516"/>
      <c r="O1" s="516"/>
      <c r="P1" s="516"/>
      <c r="Q1" s="516"/>
      <c r="R1" s="517"/>
      <c r="S1" s="515"/>
      <c r="T1" s="516"/>
      <c r="U1" s="516"/>
      <c r="V1" s="516"/>
      <c r="W1" s="516"/>
      <c r="X1" s="517"/>
      <c r="Y1" s="515"/>
      <c r="Z1" s="516"/>
      <c r="AA1" s="516"/>
      <c r="AB1" s="516"/>
      <c r="AC1" s="516"/>
      <c r="AD1" s="517"/>
      <c r="AE1" s="515"/>
      <c r="AF1" s="516"/>
      <c r="AG1" s="516"/>
      <c r="AH1" s="516"/>
      <c r="AI1" s="516"/>
      <c r="AJ1" s="517"/>
    </row>
    <row r="2" spans="1:36" ht="15" customHeight="1" x14ac:dyDescent="0.2">
      <c r="A2" s="518"/>
      <c r="B2" s="519"/>
      <c r="C2" s="519"/>
      <c r="D2" s="519"/>
      <c r="E2" s="519"/>
      <c r="F2" s="520"/>
      <c r="G2" s="518"/>
      <c r="H2" s="519"/>
      <c r="I2" s="519"/>
      <c r="J2" s="519"/>
      <c r="K2" s="519"/>
      <c r="L2" s="520"/>
      <c r="M2" s="518"/>
      <c r="N2" s="519"/>
      <c r="O2" s="519"/>
      <c r="P2" s="519"/>
      <c r="Q2" s="519"/>
      <c r="R2" s="520"/>
      <c r="S2" s="518"/>
      <c r="T2" s="519"/>
      <c r="U2" s="519"/>
      <c r="V2" s="519"/>
      <c r="W2" s="519"/>
      <c r="X2" s="520"/>
      <c r="Y2" s="518"/>
      <c r="Z2" s="519"/>
      <c r="AA2" s="519"/>
      <c r="AB2" s="519"/>
      <c r="AC2" s="519"/>
      <c r="AD2" s="520"/>
      <c r="AE2" s="518"/>
      <c r="AF2" s="519"/>
      <c r="AG2" s="519"/>
      <c r="AH2" s="519"/>
      <c r="AI2" s="519"/>
      <c r="AJ2" s="520"/>
    </row>
    <row r="3" spans="1:36" ht="15" customHeight="1" x14ac:dyDescent="0.2">
      <c r="A3" s="518"/>
      <c r="B3" s="519"/>
      <c r="C3" s="519"/>
      <c r="D3" s="519"/>
      <c r="E3" s="519"/>
      <c r="F3" s="520"/>
      <c r="G3" s="518"/>
      <c r="H3" s="519"/>
      <c r="I3" s="519"/>
      <c r="J3" s="519"/>
      <c r="K3" s="519"/>
      <c r="L3" s="520"/>
      <c r="M3" s="518"/>
      <c r="N3" s="519"/>
      <c r="O3" s="519"/>
      <c r="P3" s="519"/>
      <c r="Q3" s="519"/>
      <c r="R3" s="520"/>
      <c r="S3" s="518"/>
      <c r="T3" s="519"/>
      <c r="U3" s="519"/>
      <c r="V3" s="519"/>
      <c r="W3" s="519"/>
      <c r="X3" s="520"/>
      <c r="Y3" s="518"/>
      <c r="Z3" s="519"/>
      <c r="AA3" s="519"/>
      <c r="AB3" s="519"/>
      <c r="AC3" s="519"/>
      <c r="AD3" s="520"/>
      <c r="AE3" s="518"/>
      <c r="AF3" s="519"/>
      <c r="AG3" s="519"/>
      <c r="AH3" s="519"/>
      <c r="AI3" s="519"/>
      <c r="AJ3" s="520"/>
    </row>
    <row r="4" spans="1:36" ht="15" customHeight="1" thickBot="1" x14ac:dyDescent="0.25">
      <c r="A4" s="521"/>
      <c r="B4" s="522"/>
      <c r="C4" s="522"/>
      <c r="D4" s="522"/>
      <c r="E4" s="522"/>
      <c r="F4" s="523"/>
      <c r="G4" s="521"/>
      <c r="H4" s="522"/>
      <c r="I4" s="522"/>
      <c r="J4" s="522"/>
      <c r="K4" s="522"/>
      <c r="L4" s="523"/>
      <c r="M4" s="521"/>
      <c r="N4" s="522"/>
      <c r="O4" s="522"/>
      <c r="P4" s="522"/>
      <c r="Q4" s="522"/>
      <c r="R4" s="523"/>
      <c r="S4" s="521"/>
      <c r="T4" s="522"/>
      <c r="U4" s="522"/>
      <c r="V4" s="522"/>
      <c r="W4" s="522"/>
      <c r="X4" s="523"/>
      <c r="Y4" s="521"/>
      <c r="Z4" s="522"/>
      <c r="AA4" s="522"/>
      <c r="AB4" s="522"/>
      <c r="AC4" s="522"/>
      <c r="AD4" s="523"/>
      <c r="AE4" s="521"/>
      <c r="AF4" s="522"/>
      <c r="AG4" s="522"/>
      <c r="AH4" s="522"/>
      <c r="AI4" s="522"/>
      <c r="AJ4" s="523"/>
    </row>
    <row r="5" spans="1:36" x14ac:dyDescent="0.2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</row>
    <row r="6" spans="1:36" s="245" customFormat="1" ht="15.75" x14ac:dyDescent="0.25">
      <c r="A6" s="524" t="s">
        <v>204</v>
      </c>
      <c r="B6" s="525"/>
      <c r="C6" s="525"/>
      <c r="D6" s="525"/>
      <c r="E6" s="525"/>
      <c r="F6" s="526"/>
      <c r="G6" s="524" t="s">
        <v>205</v>
      </c>
      <c r="H6" s="525"/>
      <c r="I6" s="525"/>
      <c r="J6" s="525"/>
      <c r="K6" s="525"/>
      <c r="L6" s="526"/>
      <c r="M6" s="524" t="s">
        <v>209</v>
      </c>
      <c r="N6" s="525"/>
      <c r="O6" s="525"/>
      <c r="P6" s="525"/>
      <c r="Q6" s="525"/>
      <c r="R6" s="526"/>
      <c r="S6" s="524" t="s">
        <v>208</v>
      </c>
      <c r="T6" s="525"/>
      <c r="U6" s="525"/>
      <c r="V6" s="525"/>
      <c r="W6" s="525"/>
      <c r="X6" s="526"/>
      <c r="Y6" s="524" t="s">
        <v>191</v>
      </c>
      <c r="Z6" s="525"/>
      <c r="AA6" s="525"/>
      <c r="AB6" s="525"/>
      <c r="AC6" s="525"/>
      <c r="AD6" s="526"/>
      <c r="AE6" s="524" t="s">
        <v>192</v>
      </c>
      <c r="AF6" s="525"/>
      <c r="AG6" s="525"/>
      <c r="AH6" s="525"/>
      <c r="AI6" s="525"/>
      <c r="AJ6" s="526"/>
    </row>
    <row r="7" spans="1:36" ht="7.5" customHeight="1" thickBot="1" x14ac:dyDescent="0.25"/>
    <row r="8" spans="1:36" ht="17.25" thickTop="1" thickBot="1" x14ac:dyDescent="0.3">
      <c r="A8" s="207" t="s">
        <v>196</v>
      </c>
      <c r="B8" s="208" t="s">
        <v>38</v>
      </c>
      <c r="C8" s="208" t="s">
        <v>5</v>
      </c>
      <c r="D8" s="208" t="s">
        <v>0</v>
      </c>
      <c r="E8" s="209" t="s">
        <v>35</v>
      </c>
      <c r="F8" s="283" t="s">
        <v>202</v>
      </c>
      <c r="G8" s="211" t="s">
        <v>196</v>
      </c>
      <c r="H8" s="211" t="s">
        <v>38</v>
      </c>
      <c r="I8" s="211" t="s">
        <v>5</v>
      </c>
      <c r="J8" s="211" t="s">
        <v>0</v>
      </c>
      <c r="K8" s="284" t="s">
        <v>35</v>
      </c>
      <c r="L8" s="250" t="s">
        <v>202</v>
      </c>
      <c r="M8" s="207" t="s">
        <v>196</v>
      </c>
      <c r="N8" s="208" t="s">
        <v>38</v>
      </c>
      <c r="O8" s="246" t="s">
        <v>5</v>
      </c>
      <c r="P8" s="246" t="s">
        <v>0</v>
      </c>
      <c r="Q8" s="246" t="s">
        <v>35</v>
      </c>
      <c r="R8" s="247" t="s">
        <v>202</v>
      </c>
      <c r="S8" s="207" t="s">
        <v>196</v>
      </c>
      <c r="T8" s="249" t="s">
        <v>38</v>
      </c>
      <c r="U8" s="297" t="s">
        <v>5</v>
      </c>
      <c r="V8" s="297" t="s">
        <v>0</v>
      </c>
      <c r="W8" s="297" t="s">
        <v>35</v>
      </c>
      <c r="X8" s="247" t="s">
        <v>202</v>
      </c>
      <c r="Y8" s="207" t="s">
        <v>196</v>
      </c>
      <c r="Z8" s="249" t="s">
        <v>38</v>
      </c>
      <c r="AA8" s="297" t="s">
        <v>5</v>
      </c>
      <c r="AB8" s="297" t="s">
        <v>0</v>
      </c>
      <c r="AC8" s="297" t="s">
        <v>35</v>
      </c>
      <c r="AD8" s="247" t="s">
        <v>202</v>
      </c>
      <c r="AE8" s="207" t="s">
        <v>196</v>
      </c>
      <c r="AF8" s="249" t="s">
        <v>38</v>
      </c>
      <c r="AG8" s="297" t="s">
        <v>5</v>
      </c>
      <c r="AH8" s="297" t="s">
        <v>0</v>
      </c>
      <c r="AI8" s="297" t="s">
        <v>35</v>
      </c>
      <c r="AJ8" s="247" t="s">
        <v>202</v>
      </c>
    </row>
    <row r="9" spans="1:36" s="258" customFormat="1" ht="15.75" thickTop="1" x14ac:dyDescent="0.2">
      <c r="A9" s="251">
        <v>1</v>
      </c>
      <c r="B9" s="230" t="s">
        <v>37</v>
      </c>
      <c r="C9" s="240" t="s">
        <v>110</v>
      </c>
      <c r="D9" s="287" t="s">
        <v>162</v>
      </c>
      <c r="E9" s="230">
        <v>1991</v>
      </c>
      <c r="F9" s="253"/>
      <c r="G9" s="254">
        <v>1</v>
      </c>
      <c r="H9" s="230" t="s">
        <v>36</v>
      </c>
      <c r="I9" s="206" t="s">
        <v>93</v>
      </c>
      <c r="J9" s="285" t="s">
        <v>161</v>
      </c>
      <c r="K9" s="206">
        <v>1983</v>
      </c>
      <c r="L9" s="254"/>
      <c r="M9" s="256">
        <v>1</v>
      </c>
      <c r="N9" s="254" t="s">
        <v>193</v>
      </c>
      <c r="O9" s="205" t="s">
        <v>106</v>
      </c>
      <c r="P9" s="255" t="s">
        <v>162</v>
      </c>
      <c r="Q9" s="213">
        <v>2004</v>
      </c>
      <c r="R9" s="257"/>
      <c r="S9" s="256">
        <v>1</v>
      </c>
      <c r="T9" s="206" t="s">
        <v>194</v>
      </c>
      <c r="U9" s="205" t="s">
        <v>118</v>
      </c>
      <c r="V9" s="285" t="s">
        <v>162</v>
      </c>
      <c r="W9" s="213">
        <v>2002</v>
      </c>
      <c r="X9" s="257"/>
      <c r="Y9" s="256">
        <v>1</v>
      </c>
      <c r="Z9" s="206" t="s">
        <v>191</v>
      </c>
      <c r="AA9" s="205" t="s">
        <v>207</v>
      </c>
      <c r="AB9" s="285" t="s">
        <v>162</v>
      </c>
      <c r="AC9" s="213">
        <v>2006</v>
      </c>
      <c r="AD9" s="257"/>
      <c r="AE9" s="256">
        <v>1</v>
      </c>
      <c r="AF9" s="206" t="s">
        <v>192</v>
      </c>
      <c r="AG9" s="205" t="s">
        <v>114</v>
      </c>
      <c r="AH9" s="285" t="s">
        <v>162</v>
      </c>
      <c r="AI9" s="206">
        <v>2006</v>
      </c>
      <c r="AJ9" s="257"/>
    </row>
    <row r="10" spans="1:36" s="258" customFormat="1" ht="15" x14ac:dyDescent="0.2">
      <c r="A10" s="259">
        <f>A9+1</f>
        <v>2</v>
      </c>
      <c r="B10" s="230" t="s">
        <v>37</v>
      </c>
      <c r="C10" s="205" t="s">
        <v>143</v>
      </c>
      <c r="D10" s="285" t="s">
        <v>135</v>
      </c>
      <c r="E10" s="206">
        <v>1985</v>
      </c>
      <c r="F10" s="261"/>
      <c r="G10" s="254">
        <f t="shared" ref="G10:G12" si="0">G9+1</f>
        <v>2</v>
      </c>
      <c r="H10" s="230" t="s">
        <v>36</v>
      </c>
      <c r="I10" s="206" t="s">
        <v>94</v>
      </c>
      <c r="J10" s="285" t="s">
        <v>161</v>
      </c>
      <c r="K10" s="206">
        <v>1983</v>
      </c>
      <c r="L10" s="254"/>
      <c r="M10" s="262">
        <f t="shared" ref="M10:M41" si="1">M9+1</f>
        <v>2</v>
      </c>
      <c r="N10" s="254" t="s">
        <v>193</v>
      </c>
      <c r="O10" s="205" t="s">
        <v>107</v>
      </c>
      <c r="P10" s="255" t="s">
        <v>162</v>
      </c>
      <c r="Q10" s="213">
        <v>2004</v>
      </c>
      <c r="R10" s="263"/>
      <c r="S10" s="262">
        <f t="shared" ref="S10:S41" si="2">S9+1</f>
        <v>2</v>
      </c>
      <c r="T10" s="206" t="s">
        <v>194</v>
      </c>
      <c r="U10" s="205" t="s">
        <v>119</v>
      </c>
      <c r="V10" s="285" t="s">
        <v>162</v>
      </c>
      <c r="W10" s="213">
        <v>2002</v>
      </c>
      <c r="X10" s="263"/>
      <c r="Y10" s="262">
        <f t="shared" ref="Y10:Y41" si="3">Y9+1</f>
        <v>2</v>
      </c>
      <c r="Z10" s="206" t="s">
        <v>191</v>
      </c>
      <c r="AA10" s="205" t="s">
        <v>96</v>
      </c>
      <c r="AB10" s="285" t="s">
        <v>162</v>
      </c>
      <c r="AC10" s="213">
        <v>2008</v>
      </c>
      <c r="AD10" s="263"/>
      <c r="AE10" s="262">
        <f t="shared" ref="AE10:AE41" si="4">AE9+1</f>
        <v>2</v>
      </c>
      <c r="AF10" s="206" t="s">
        <v>192</v>
      </c>
      <c r="AG10" s="205" t="s">
        <v>70</v>
      </c>
      <c r="AH10" s="285" t="s">
        <v>162</v>
      </c>
      <c r="AI10" s="206">
        <v>2007</v>
      </c>
      <c r="AJ10" s="263"/>
    </row>
    <row r="11" spans="1:36" s="258" customFormat="1" ht="15" x14ac:dyDescent="0.2">
      <c r="A11" s="259">
        <f t="shared" ref="A11:A16" si="5">A10+1</f>
        <v>3</v>
      </c>
      <c r="B11" s="230" t="s">
        <v>37</v>
      </c>
      <c r="C11" s="205" t="s">
        <v>214</v>
      </c>
      <c r="D11" s="285" t="s">
        <v>135</v>
      </c>
      <c r="E11" s="206">
        <v>1995</v>
      </c>
      <c r="F11" s="261"/>
      <c r="G11" s="254">
        <f t="shared" si="0"/>
        <v>3</v>
      </c>
      <c r="H11" s="230" t="s">
        <v>36</v>
      </c>
      <c r="I11" s="206" t="s">
        <v>95</v>
      </c>
      <c r="J11" s="285" t="s">
        <v>161</v>
      </c>
      <c r="K11" s="206">
        <v>1996</v>
      </c>
      <c r="L11" s="254"/>
      <c r="M11" s="262">
        <f t="shared" si="1"/>
        <v>3</v>
      </c>
      <c r="R11" s="263"/>
      <c r="S11" s="262">
        <f t="shared" si="2"/>
        <v>3</v>
      </c>
      <c r="T11" s="206" t="s">
        <v>194</v>
      </c>
      <c r="U11" s="205" t="s">
        <v>71</v>
      </c>
      <c r="V11" s="285" t="s">
        <v>162</v>
      </c>
      <c r="W11" s="213">
        <v>2005</v>
      </c>
      <c r="X11" s="263"/>
      <c r="Y11" s="262">
        <f t="shared" si="3"/>
        <v>3</v>
      </c>
      <c r="Z11" s="206" t="s">
        <v>191</v>
      </c>
      <c r="AA11" s="206" t="s">
        <v>97</v>
      </c>
      <c r="AB11" s="285" t="s">
        <v>162</v>
      </c>
      <c r="AC11" s="213">
        <v>2008</v>
      </c>
      <c r="AD11" s="263"/>
      <c r="AE11" s="262">
        <f t="shared" si="4"/>
        <v>3</v>
      </c>
      <c r="AF11" s="206" t="s">
        <v>192</v>
      </c>
      <c r="AG11" s="205" t="s">
        <v>113</v>
      </c>
      <c r="AH11" s="285" t="s">
        <v>162</v>
      </c>
      <c r="AI11" s="206">
        <v>2007</v>
      </c>
      <c r="AJ11" s="263"/>
    </row>
    <row r="12" spans="1:36" s="258" customFormat="1" ht="15" x14ac:dyDescent="0.2">
      <c r="A12" s="259">
        <f t="shared" si="5"/>
        <v>4</v>
      </c>
      <c r="B12" s="230" t="s">
        <v>37</v>
      </c>
      <c r="C12" s="205" t="s">
        <v>150</v>
      </c>
      <c r="D12" s="285" t="s">
        <v>135</v>
      </c>
      <c r="E12" s="205">
        <v>1997</v>
      </c>
      <c r="F12" s="261"/>
      <c r="G12" s="254">
        <f t="shared" si="0"/>
        <v>4</v>
      </c>
      <c r="H12" s="230" t="s">
        <v>36</v>
      </c>
      <c r="I12" s="206" t="s">
        <v>206</v>
      </c>
      <c r="J12" s="285" t="s">
        <v>161</v>
      </c>
      <c r="K12" s="206">
        <v>1995</v>
      </c>
      <c r="L12" s="254"/>
      <c r="M12" s="262">
        <f t="shared" si="1"/>
        <v>4</v>
      </c>
      <c r="N12" s="254" t="s">
        <v>193</v>
      </c>
      <c r="O12" s="205" t="s">
        <v>109</v>
      </c>
      <c r="P12" s="255" t="s">
        <v>162</v>
      </c>
      <c r="Q12" s="213">
        <v>2004</v>
      </c>
      <c r="R12" s="263"/>
      <c r="S12" s="262">
        <f t="shared" si="2"/>
        <v>4</v>
      </c>
      <c r="T12" s="206" t="s">
        <v>194</v>
      </c>
      <c r="U12" s="205" t="s">
        <v>116</v>
      </c>
      <c r="V12" s="285" t="s">
        <v>162</v>
      </c>
      <c r="W12" s="213">
        <v>2005</v>
      </c>
      <c r="X12" s="263"/>
      <c r="Y12" s="262">
        <f t="shared" si="3"/>
        <v>4</v>
      </c>
      <c r="Z12" s="206" t="s">
        <v>191</v>
      </c>
      <c r="AA12" s="206" t="s">
        <v>101</v>
      </c>
      <c r="AB12" s="285" t="s">
        <v>162</v>
      </c>
      <c r="AC12" s="213">
        <v>2008</v>
      </c>
      <c r="AD12" s="263"/>
      <c r="AE12" s="262">
        <f t="shared" si="4"/>
        <v>4</v>
      </c>
      <c r="AF12" s="206" t="s">
        <v>192</v>
      </c>
      <c r="AG12" s="205" t="s">
        <v>111</v>
      </c>
      <c r="AH12" s="285" t="s">
        <v>162</v>
      </c>
      <c r="AI12" s="206">
        <v>2008</v>
      </c>
      <c r="AJ12" s="263"/>
    </row>
    <row r="13" spans="1:36" s="258" customFormat="1" ht="15" x14ac:dyDescent="0.2">
      <c r="A13" s="259">
        <f t="shared" si="5"/>
        <v>5</v>
      </c>
      <c r="B13" s="230" t="s">
        <v>37</v>
      </c>
      <c r="C13" s="205" t="s">
        <v>153</v>
      </c>
      <c r="D13" s="285" t="s">
        <v>135</v>
      </c>
      <c r="E13" s="205">
        <v>1999</v>
      </c>
      <c r="F13" s="261"/>
      <c r="G13" s="254">
        <v>5</v>
      </c>
      <c r="H13" s="230" t="s">
        <v>36</v>
      </c>
      <c r="I13" s="205" t="s">
        <v>123</v>
      </c>
      <c r="J13" s="285" t="s">
        <v>162</v>
      </c>
      <c r="K13" s="206">
        <v>1985</v>
      </c>
      <c r="L13" s="254"/>
      <c r="M13" s="262">
        <f t="shared" si="1"/>
        <v>5</v>
      </c>
      <c r="N13" s="254" t="s">
        <v>193</v>
      </c>
      <c r="O13" s="205" t="s">
        <v>105</v>
      </c>
      <c r="P13" s="255" t="s">
        <v>162</v>
      </c>
      <c r="Q13" s="213">
        <v>2005</v>
      </c>
      <c r="R13" s="263"/>
      <c r="S13" s="262">
        <f t="shared" si="2"/>
        <v>5</v>
      </c>
      <c r="T13" s="206" t="s">
        <v>194</v>
      </c>
      <c r="U13" s="205" t="s">
        <v>72</v>
      </c>
      <c r="V13" s="285" t="s">
        <v>135</v>
      </c>
      <c r="W13" s="213">
        <v>2002</v>
      </c>
      <c r="X13" s="263"/>
      <c r="Y13" s="262">
        <f t="shared" si="3"/>
        <v>5</v>
      </c>
      <c r="Z13" s="206" t="s">
        <v>191</v>
      </c>
      <c r="AA13" s="206" t="s">
        <v>102</v>
      </c>
      <c r="AB13" s="285" t="s">
        <v>162</v>
      </c>
      <c r="AC13" s="213">
        <v>2008</v>
      </c>
      <c r="AD13" s="263"/>
      <c r="AE13" s="262">
        <f t="shared" si="4"/>
        <v>5</v>
      </c>
      <c r="AF13" s="206" t="s">
        <v>192</v>
      </c>
      <c r="AG13" s="205" t="s">
        <v>112</v>
      </c>
      <c r="AH13" s="285" t="s">
        <v>162</v>
      </c>
      <c r="AI13" s="206">
        <v>2008</v>
      </c>
      <c r="AJ13" s="263"/>
    </row>
    <row r="14" spans="1:36" s="258" customFormat="1" ht="15" x14ac:dyDescent="0.2">
      <c r="A14" s="259">
        <f t="shared" si="5"/>
        <v>6</v>
      </c>
      <c r="B14" s="230" t="s">
        <v>37</v>
      </c>
      <c r="C14" s="205" t="s">
        <v>148</v>
      </c>
      <c r="D14" s="285" t="s">
        <v>135</v>
      </c>
      <c r="E14" s="206">
        <v>2000</v>
      </c>
      <c r="F14" s="261"/>
      <c r="G14" s="254">
        <v>6</v>
      </c>
      <c r="H14" s="230" t="s">
        <v>36</v>
      </c>
      <c r="I14" s="205" t="s">
        <v>122</v>
      </c>
      <c r="J14" s="285" t="s">
        <v>162</v>
      </c>
      <c r="K14" s="206">
        <v>1996</v>
      </c>
      <c r="L14" s="254"/>
      <c r="M14" s="262">
        <f t="shared" si="1"/>
        <v>6</v>
      </c>
      <c r="N14" s="254" t="s">
        <v>193</v>
      </c>
      <c r="O14" s="260" t="s">
        <v>141</v>
      </c>
      <c r="P14" s="255" t="s">
        <v>135</v>
      </c>
      <c r="Q14" s="213">
        <v>2005</v>
      </c>
      <c r="R14" s="263"/>
      <c r="S14" s="262">
        <f t="shared" si="2"/>
        <v>6</v>
      </c>
      <c r="T14" s="206" t="s">
        <v>194</v>
      </c>
      <c r="U14" s="205" t="s">
        <v>146</v>
      </c>
      <c r="V14" s="285" t="s">
        <v>135</v>
      </c>
      <c r="W14" s="213">
        <v>2002</v>
      </c>
      <c r="X14" s="263"/>
      <c r="Y14" s="262">
        <f t="shared" si="3"/>
        <v>6</v>
      </c>
      <c r="Z14" s="206" t="s">
        <v>191</v>
      </c>
      <c r="AA14" s="206" t="s">
        <v>103</v>
      </c>
      <c r="AB14" s="285" t="s">
        <v>162</v>
      </c>
      <c r="AC14" s="213">
        <v>2008</v>
      </c>
      <c r="AD14" s="263"/>
      <c r="AE14" s="262">
        <f t="shared" si="4"/>
        <v>6</v>
      </c>
      <c r="AF14" s="206" t="s">
        <v>192</v>
      </c>
      <c r="AG14" s="205" t="s">
        <v>183</v>
      </c>
      <c r="AH14" s="285" t="s">
        <v>176</v>
      </c>
      <c r="AI14" s="205">
        <v>2007</v>
      </c>
      <c r="AJ14" s="263"/>
    </row>
    <row r="15" spans="1:36" s="258" customFormat="1" ht="15" x14ac:dyDescent="0.2">
      <c r="A15" s="259">
        <f t="shared" si="5"/>
        <v>7</v>
      </c>
      <c r="B15" s="230" t="s">
        <v>37</v>
      </c>
      <c r="C15" s="205" t="s">
        <v>142</v>
      </c>
      <c r="D15" s="285" t="s">
        <v>135</v>
      </c>
      <c r="E15" s="206">
        <v>2001</v>
      </c>
      <c r="F15" s="261"/>
      <c r="G15" s="254">
        <v>7</v>
      </c>
      <c r="H15" s="230" t="s">
        <v>36</v>
      </c>
      <c r="I15" s="205" t="s">
        <v>125</v>
      </c>
      <c r="J15" s="285" t="s">
        <v>162</v>
      </c>
      <c r="K15" s="206">
        <v>1998</v>
      </c>
      <c r="L15" s="254"/>
      <c r="M15" s="262">
        <f t="shared" si="1"/>
        <v>7</v>
      </c>
      <c r="N15" s="254" t="s">
        <v>193</v>
      </c>
      <c r="O15" s="260" t="s">
        <v>175</v>
      </c>
      <c r="P15" s="255" t="s">
        <v>163</v>
      </c>
      <c r="Q15" s="216">
        <v>2003</v>
      </c>
      <c r="R15" s="264"/>
      <c r="S15" s="262">
        <f t="shared" si="2"/>
        <v>7</v>
      </c>
      <c r="T15" s="206" t="s">
        <v>194</v>
      </c>
      <c r="U15" s="205" t="s">
        <v>147</v>
      </c>
      <c r="V15" s="285" t="s">
        <v>135</v>
      </c>
      <c r="W15" s="213">
        <v>2003</v>
      </c>
      <c r="X15" s="264"/>
      <c r="Y15" s="262">
        <f t="shared" si="3"/>
        <v>7</v>
      </c>
      <c r="Z15" s="206" t="s">
        <v>191</v>
      </c>
      <c r="AA15" s="205" t="s">
        <v>127</v>
      </c>
      <c r="AB15" s="285" t="s">
        <v>126</v>
      </c>
      <c r="AC15" s="213">
        <v>2008</v>
      </c>
      <c r="AD15" s="264"/>
      <c r="AE15" s="262">
        <f t="shared" si="4"/>
        <v>7</v>
      </c>
      <c r="AF15" s="206"/>
      <c r="AG15" s="205"/>
      <c r="AH15" s="285"/>
      <c r="AI15" s="213"/>
      <c r="AJ15" s="264"/>
    </row>
    <row r="16" spans="1:36" s="258" customFormat="1" ht="15" x14ac:dyDescent="0.2">
      <c r="A16" s="259">
        <f t="shared" si="5"/>
        <v>8</v>
      </c>
      <c r="B16" s="230" t="s">
        <v>37</v>
      </c>
      <c r="C16" s="205" t="s">
        <v>172</v>
      </c>
      <c r="D16" s="285" t="s">
        <v>163</v>
      </c>
      <c r="E16" s="205">
        <v>1995</v>
      </c>
      <c r="F16" s="261"/>
      <c r="G16" s="254">
        <v>8</v>
      </c>
      <c r="H16" s="230" t="s">
        <v>36</v>
      </c>
      <c r="I16" s="205" t="s">
        <v>124</v>
      </c>
      <c r="J16" s="285" t="s">
        <v>162</v>
      </c>
      <c r="K16" s="206">
        <v>1999</v>
      </c>
      <c r="L16" s="254"/>
      <c r="M16" s="262">
        <f t="shared" si="1"/>
        <v>8</v>
      </c>
      <c r="N16" s="254" t="s">
        <v>193</v>
      </c>
      <c r="O16" s="260" t="s">
        <v>178</v>
      </c>
      <c r="P16" s="255" t="s">
        <v>176</v>
      </c>
      <c r="Q16" s="216">
        <v>2003</v>
      </c>
      <c r="R16" s="263"/>
      <c r="S16" s="262">
        <f t="shared" si="2"/>
        <v>8</v>
      </c>
      <c r="T16" s="206" t="s">
        <v>194</v>
      </c>
      <c r="U16" s="205" t="s">
        <v>137</v>
      </c>
      <c r="V16" s="285" t="s">
        <v>135</v>
      </c>
      <c r="W16" s="213">
        <v>2004</v>
      </c>
      <c r="X16" s="263"/>
      <c r="Y16" s="262">
        <f t="shared" si="3"/>
        <v>8</v>
      </c>
      <c r="Z16" s="206" t="s">
        <v>191</v>
      </c>
      <c r="AA16" s="205" t="s">
        <v>128</v>
      </c>
      <c r="AB16" s="285" t="s">
        <v>126</v>
      </c>
      <c r="AC16" s="213">
        <v>2008</v>
      </c>
      <c r="AD16" s="263"/>
      <c r="AE16" s="262">
        <f t="shared" si="4"/>
        <v>8</v>
      </c>
      <c r="AF16" s="206"/>
      <c r="AG16" s="205"/>
      <c r="AH16" s="285"/>
      <c r="AI16" s="213"/>
      <c r="AJ16" s="263"/>
    </row>
    <row r="17" spans="1:36" s="258" customFormat="1" ht="15" x14ac:dyDescent="0.2">
      <c r="A17" s="259"/>
      <c r="B17" s="230"/>
      <c r="C17" s="205"/>
      <c r="D17" s="285"/>
      <c r="E17" s="205"/>
      <c r="F17" s="261"/>
      <c r="G17" s="254">
        <v>9</v>
      </c>
      <c r="H17" s="230" t="s">
        <v>36</v>
      </c>
      <c r="I17" s="205" t="s">
        <v>121</v>
      </c>
      <c r="J17" s="285" t="s">
        <v>162</v>
      </c>
      <c r="K17" s="206">
        <v>2000</v>
      </c>
      <c r="L17" s="254"/>
      <c r="M17" s="262">
        <f t="shared" si="1"/>
        <v>9</v>
      </c>
      <c r="N17" s="254" t="s">
        <v>193</v>
      </c>
      <c r="O17" s="260" t="s">
        <v>177</v>
      </c>
      <c r="P17" s="255" t="s">
        <v>176</v>
      </c>
      <c r="Q17" s="216">
        <v>2004</v>
      </c>
      <c r="R17" s="263"/>
      <c r="S17" s="262">
        <f t="shared" si="2"/>
        <v>9</v>
      </c>
      <c r="T17" s="206" t="s">
        <v>194</v>
      </c>
      <c r="U17" s="205" t="s">
        <v>159</v>
      </c>
      <c r="V17" s="285" t="s">
        <v>188</v>
      </c>
      <c r="W17" s="216">
        <v>2002</v>
      </c>
      <c r="X17" s="263"/>
      <c r="Y17" s="262">
        <f t="shared" si="3"/>
        <v>9</v>
      </c>
      <c r="Z17" s="206" t="s">
        <v>191</v>
      </c>
      <c r="AA17" s="205" t="s">
        <v>129</v>
      </c>
      <c r="AB17" s="285" t="s">
        <v>126</v>
      </c>
      <c r="AC17" s="213">
        <v>2008</v>
      </c>
      <c r="AD17" s="263"/>
      <c r="AE17" s="262">
        <f t="shared" si="4"/>
        <v>9</v>
      </c>
      <c r="AF17" s="206"/>
      <c r="AG17" s="205"/>
      <c r="AH17" s="285"/>
      <c r="AI17" s="213"/>
      <c r="AJ17" s="263"/>
    </row>
    <row r="18" spans="1:36" s="258" customFormat="1" ht="15" x14ac:dyDescent="0.2">
      <c r="A18" s="265"/>
      <c r="B18" s="265"/>
      <c r="G18" s="254">
        <v>10</v>
      </c>
      <c r="H18" s="230" t="s">
        <v>36</v>
      </c>
      <c r="I18" s="205" t="s">
        <v>120</v>
      </c>
      <c r="J18" s="285" t="s">
        <v>162</v>
      </c>
      <c r="K18" s="206">
        <v>2001</v>
      </c>
      <c r="L18" s="266"/>
      <c r="M18" s="262">
        <f t="shared" si="1"/>
        <v>10</v>
      </c>
      <c r="N18" s="254" t="s">
        <v>193</v>
      </c>
      <c r="O18" s="260" t="s">
        <v>185</v>
      </c>
      <c r="P18" s="255" t="s">
        <v>176</v>
      </c>
      <c r="Q18" s="216">
        <v>2004</v>
      </c>
      <c r="R18" s="264"/>
      <c r="S18" s="262">
        <f t="shared" si="2"/>
        <v>10</v>
      </c>
      <c r="T18" s="206" t="s">
        <v>194</v>
      </c>
      <c r="U18" s="205" t="s">
        <v>73</v>
      </c>
      <c r="V18" s="285" t="s">
        <v>163</v>
      </c>
      <c r="W18" s="216">
        <v>2003</v>
      </c>
      <c r="X18" s="264"/>
      <c r="Y18" s="262">
        <f t="shared" si="3"/>
        <v>10</v>
      </c>
      <c r="Z18" s="206" t="s">
        <v>191</v>
      </c>
      <c r="AA18" s="205" t="s">
        <v>130</v>
      </c>
      <c r="AB18" s="285" t="s">
        <v>126</v>
      </c>
      <c r="AC18" s="213">
        <v>2008</v>
      </c>
      <c r="AD18" s="264"/>
      <c r="AE18" s="262">
        <f t="shared" si="4"/>
        <v>10</v>
      </c>
      <c r="AF18" s="206"/>
      <c r="AG18" s="205"/>
      <c r="AH18" s="285"/>
      <c r="AI18" s="213"/>
      <c r="AJ18" s="264"/>
    </row>
    <row r="19" spans="1:36" s="258" customFormat="1" ht="15" x14ac:dyDescent="0.2">
      <c r="A19" s="265"/>
      <c r="B19" s="267"/>
      <c r="G19" s="254">
        <v>11</v>
      </c>
      <c r="H19" s="230" t="s">
        <v>36</v>
      </c>
      <c r="I19" s="205" t="s">
        <v>134</v>
      </c>
      <c r="J19" s="285" t="s">
        <v>126</v>
      </c>
      <c r="K19" s="206">
        <v>1968</v>
      </c>
      <c r="L19" s="254"/>
      <c r="M19" s="262">
        <f t="shared" si="1"/>
        <v>11</v>
      </c>
      <c r="N19" s="254" t="s">
        <v>193</v>
      </c>
      <c r="O19" s="260" t="s">
        <v>187</v>
      </c>
      <c r="P19" s="255" t="s">
        <v>176</v>
      </c>
      <c r="Q19" s="216">
        <v>2004</v>
      </c>
      <c r="R19" s="263"/>
      <c r="S19" s="262">
        <f t="shared" si="2"/>
        <v>11</v>
      </c>
      <c r="T19" s="206" t="s">
        <v>194</v>
      </c>
      <c r="U19" s="205" t="s">
        <v>68</v>
      </c>
      <c r="V19" s="285" t="s">
        <v>163</v>
      </c>
      <c r="W19" s="216">
        <v>2003</v>
      </c>
      <c r="X19" s="263"/>
      <c r="Y19" s="262">
        <f t="shared" si="3"/>
        <v>11</v>
      </c>
      <c r="Z19" s="254" t="s">
        <v>191</v>
      </c>
      <c r="AA19" s="205" t="s">
        <v>108</v>
      </c>
      <c r="AB19" s="255" t="s">
        <v>162</v>
      </c>
      <c r="AC19" s="213">
        <v>2004</v>
      </c>
      <c r="AD19" s="263"/>
      <c r="AE19" s="262">
        <f t="shared" si="4"/>
        <v>11</v>
      </c>
      <c r="AF19" s="206"/>
      <c r="AG19" s="205"/>
      <c r="AH19" s="285"/>
      <c r="AI19" s="213"/>
      <c r="AJ19" s="263"/>
    </row>
    <row r="20" spans="1:36" s="258" customFormat="1" ht="15" x14ac:dyDescent="0.2">
      <c r="A20" s="265"/>
      <c r="B20" s="267"/>
      <c r="C20" s="268"/>
      <c r="D20" s="268"/>
      <c r="F20" s="269"/>
      <c r="G20" s="254">
        <v>12</v>
      </c>
      <c r="H20" s="230" t="s">
        <v>36</v>
      </c>
      <c r="I20" s="205" t="s">
        <v>132</v>
      </c>
      <c r="J20" s="285" t="s">
        <v>126</v>
      </c>
      <c r="K20" s="206">
        <v>1994</v>
      </c>
      <c r="L20" s="254"/>
      <c r="M20" s="262">
        <f t="shared" si="1"/>
        <v>12</v>
      </c>
      <c r="N20" s="254" t="s">
        <v>193</v>
      </c>
      <c r="O20" s="260" t="s">
        <v>186</v>
      </c>
      <c r="P20" s="255" t="s">
        <v>176</v>
      </c>
      <c r="Q20" s="216">
        <v>2005</v>
      </c>
      <c r="R20" s="263"/>
      <c r="S20" s="262">
        <f t="shared" si="2"/>
        <v>12</v>
      </c>
      <c r="T20" s="206" t="s">
        <v>194</v>
      </c>
      <c r="U20" s="205" t="s">
        <v>173</v>
      </c>
      <c r="V20" s="285" t="s">
        <v>163</v>
      </c>
      <c r="W20" s="216">
        <v>2003</v>
      </c>
      <c r="X20" s="263"/>
      <c r="Y20" s="262">
        <f t="shared" si="3"/>
        <v>12</v>
      </c>
      <c r="Z20" s="206"/>
      <c r="AA20" s="205"/>
      <c r="AB20" s="285"/>
      <c r="AC20" s="213"/>
      <c r="AD20" s="263"/>
      <c r="AE20" s="262">
        <f t="shared" si="4"/>
        <v>12</v>
      </c>
      <c r="AF20" s="206"/>
      <c r="AG20" s="205"/>
      <c r="AH20" s="285"/>
      <c r="AI20" s="213"/>
      <c r="AJ20" s="263"/>
    </row>
    <row r="21" spans="1:36" s="258" customFormat="1" ht="15" x14ac:dyDescent="0.2">
      <c r="A21" s="265"/>
      <c r="B21" s="267"/>
      <c r="C21" s="268"/>
      <c r="D21" s="268"/>
      <c r="F21" s="269"/>
      <c r="G21" s="254">
        <v>13</v>
      </c>
      <c r="H21" s="230" t="s">
        <v>36</v>
      </c>
      <c r="I21" s="205" t="s">
        <v>133</v>
      </c>
      <c r="J21" s="285" t="s">
        <v>126</v>
      </c>
      <c r="K21" s="206">
        <v>1994</v>
      </c>
      <c r="L21" s="254"/>
      <c r="M21" s="262">
        <f t="shared" si="1"/>
        <v>13</v>
      </c>
      <c r="N21" s="273"/>
      <c r="O21" s="273"/>
      <c r="P21" s="273"/>
      <c r="Q21" s="273"/>
      <c r="R21" s="263"/>
      <c r="S21" s="262">
        <f t="shared" si="2"/>
        <v>13</v>
      </c>
      <c r="T21" s="206" t="s">
        <v>194</v>
      </c>
      <c r="U21" s="205" t="s">
        <v>181</v>
      </c>
      <c r="V21" s="285" t="s">
        <v>176</v>
      </c>
      <c r="W21" s="216">
        <v>2004</v>
      </c>
      <c r="X21" s="263"/>
      <c r="Y21" s="262">
        <f t="shared" si="3"/>
        <v>13</v>
      </c>
      <c r="Z21" s="206"/>
      <c r="AA21" s="205"/>
      <c r="AB21" s="285"/>
      <c r="AC21" s="213"/>
      <c r="AD21" s="263"/>
      <c r="AE21" s="262">
        <f t="shared" si="4"/>
        <v>13</v>
      </c>
      <c r="AF21" s="206"/>
      <c r="AG21" s="205"/>
      <c r="AH21" s="285"/>
      <c r="AI21" s="213"/>
      <c r="AJ21" s="263"/>
    </row>
    <row r="22" spans="1:36" s="258" customFormat="1" ht="15" x14ac:dyDescent="0.2">
      <c r="A22" s="265"/>
      <c r="B22" s="267"/>
      <c r="C22" s="268"/>
      <c r="D22" s="268"/>
      <c r="F22" s="269"/>
      <c r="G22" s="254">
        <v>14</v>
      </c>
      <c r="H22" s="230" t="s">
        <v>36</v>
      </c>
      <c r="I22" s="205" t="s">
        <v>131</v>
      </c>
      <c r="J22" s="285" t="s">
        <v>126</v>
      </c>
      <c r="K22" s="206">
        <v>1998</v>
      </c>
      <c r="L22" s="254"/>
      <c r="M22" s="262">
        <f t="shared" si="1"/>
        <v>14</v>
      </c>
      <c r="N22" s="254"/>
      <c r="O22" s="205"/>
      <c r="P22" s="205"/>
      <c r="Q22" s="270"/>
      <c r="R22" s="263"/>
      <c r="S22" s="262">
        <f t="shared" si="2"/>
        <v>14</v>
      </c>
      <c r="T22" s="206" t="s">
        <v>194</v>
      </c>
      <c r="U22" s="205" t="s">
        <v>184</v>
      </c>
      <c r="V22" s="285" t="s">
        <v>176</v>
      </c>
      <c r="W22" s="216">
        <v>2004</v>
      </c>
      <c r="X22" s="263"/>
      <c r="Y22" s="262">
        <f t="shared" si="3"/>
        <v>14</v>
      </c>
      <c r="Z22" s="206"/>
      <c r="AA22" s="205"/>
      <c r="AB22" s="285"/>
      <c r="AC22" s="213"/>
      <c r="AD22" s="263"/>
      <c r="AE22" s="262">
        <f t="shared" si="4"/>
        <v>14</v>
      </c>
      <c r="AF22" s="206"/>
      <c r="AG22" s="205"/>
      <c r="AH22" s="285"/>
      <c r="AI22" s="213"/>
      <c r="AJ22" s="263"/>
    </row>
    <row r="23" spans="1:36" s="258" customFormat="1" ht="15" x14ac:dyDescent="0.2">
      <c r="A23" s="265"/>
      <c r="B23" s="267"/>
      <c r="C23" s="268"/>
      <c r="D23" s="268"/>
      <c r="F23" s="269"/>
      <c r="G23" s="254">
        <v>15</v>
      </c>
      <c r="H23" s="230" t="s">
        <v>36</v>
      </c>
      <c r="I23" s="205" t="s">
        <v>152</v>
      </c>
      <c r="J23" s="285" t="s">
        <v>135</v>
      </c>
      <c r="K23" s="205">
        <v>1980</v>
      </c>
      <c r="L23" s="254"/>
      <c r="M23" s="262">
        <f t="shared" si="1"/>
        <v>15</v>
      </c>
      <c r="N23" s="254"/>
      <c r="O23" s="205"/>
      <c r="P23" s="205"/>
      <c r="Q23" s="270"/>
      <c r="R23" s="263"/>
      <c r="S23" s="262">
        <f t="shared" si="2"/>
        <v>15</v>
      </c>
      <c r="T23" s="206" t="s">
        <v>194</v>
      </c>
      <c r="U23" s="205" t="s">
        <v>179</v>
      </c>
      <c r="V23" s="285" t="s">
        <v>176</v>
      </c>
      <c r="W23" s="216">
        <v>2005</v>
      </c>
      <c r="X23" s="263"/>
      <c r="Y23" s="262">
        <f t="shared" si="3"/>
        <v>15</v>
      </c>
      <c r="Z23" s="206"/>
      <c r="AA23" s="205"/>
      <c r="AB23" s="285"/>
      <c r="AC23" s="213"/>
      <c r="AD23" s="263"/>
      <c r="AE23" s="262">
        <f t="shared" si="4"/>
        <v>15</v>
      </c>
      <c r="AF23" s="206"/>
      <c r="AG23" s="205"/>
      <c r="AH23" s="285"/>
      <c r="AI23" s="213"/>
      <c r="AJ23" s="263"/>
    </row>
    <row r="24" spans="1:36" s="258" customFormat="1" ht="15" x14ac:dyDescent="0.2">
      <c r="A24" s="265"/>
      <c r="B24" s="267"/>
      <c r="C24" s="268"/>
      <c r="D24" s="268"/>
      <c r="F24" s="269"/>
      <c r="G24" s="254">
        <v>16</v>
      </c>
      <c r="H24" s="230" t="s">
        <v>36</v>
      </c>
      <c r="I24" s="205" t="s">
        <v>145</v>
      </c>
      <c r="J24" s="285" t="s">
        <v>135</v>
      </c>
      <c r="K24" s="206">
        <v>1997</v>
      </c>
      <c r="L24" s="266"/>
      <c r="M24" s="262">
        <f t="shared" si="1"/>
        <v>16</v>
      </c>
      <c r="N24" s="254"/>
      <c r="O24" s="205"/>
      <c r="P24" s="205"/>
      <c r="Q24" s="270"/>
      <c r="R24" s="263"/>
      <c r="S24" s="262">
        <f t="shared" si="2"/>
        <v>16</v>
      </c>
      <c r="T24" s="206" t="s">
        <v>194</v>
      </c>
      <c r="U24" s="205" t="s">
        <v>180</v>
      </c>
      <c r="V24" s="285" t="s">
        <v>176</v>
      </c>
      <c r="W24" s="216">
        <v>2005</v>
      </c>
      <c r="X24" s="263"/>
      <c r="Y24" s="262">
        <f t="shared" si="3"/>
        <v>16</v>
      </c>
      <c r="Z24" s="206"/>
      <c r="AA24" s="205"/>
      <c r="AB24" s="285"/>
      <c r="AC24" s="213"/>
      <c r="AD24" s="263"/>
      <c r="AE24" s="262">
        <f t="shared" si="4"/>
        <v>16</v>
      </c>
      <c r="AF24" s="206"/>
      <c r="AG24" s="205"/>
      <c r="AH24" s="285"/>
      <c r="AI24" s="213"/>
      <c r="AJ24" s="263"/>
    </row>
    <row r="25" spans="1:36" s="258" customFormat="1" ht="15" x14ac:dyDescent="0.2">
      <c r="A25" s="265"/>
      <c r="B25" s="267"/>
      <c r="C25" s="268"/>
      <c r="D25" s="268"/>
      <c r="F25" s="269"/>
      <c r="G25" s="254">
        <v>17</v>
      </c>
      <c r="H25" s="230" t="s">
        <v>36</v>
      </c>
      <c r="I25" s="205" t="s">
        <v>154</v>
      </c>
      <c r="J25" s="285" t="s">
        <v>135</v>
      </c>
      <c r="K25" s="206">
        <v>1998</v>
      </c>
      <c r="L25" s="337"/>
      <c r="M25" s="262">
        <f t="shared" si="1"/>
        <v>17</v>
      </c>
      <c r="N25" s="254"/>
      <c r="O25" s="205"/>
      <c r="P25" s="205"/>
      <c r="Q25" s="271"/>
      <c r="R25" s="263"/>
      <c r="S25" s="262">
        <f t="shared" si="2"/>
        <v>17</v>
      </c>
      <c r="T25" s="206" t="s">
        <v>194</v>
      </c>
      <c r="U25" s="205" t="s">
        <v>182</v>
      </c>
      <c r="V25" s="285" t="s">
        <v>176</v>
      </c>
      <c r="W25" s="216">
        <v>2005</v>
      </c>
      <c r="X25" s="263"/>
      <c r="Y25" s="262">
        <f t="shared" si="3"/>
        <v>17</v>
      </c>
      <c r="Z25" s="206"/>
      <c r="AA25" s="205"/>
      <c r="AB25" s="285"/>
      <c r="AC25" s="213"/>
      <c r="AD25" s="263"/>
      <c r="AE25" s="262">
        <f t="shared" si="4"/>
        <v>17</v>
      </c>
      <c r="AF25" s="206"/>
      <c r="AG25" s="205"/>
      <c r="AH25" s="285"/>
      <c r="AI25" s="213"/>
      <c r="AJ25" s="263"/>
    </row>
    <row r="26" spans="1:36" s="258" customFormat="1" ht="15" x14ac:dyDescent="0.2">
      <c r="A26" s="265"/>
      <c r="B26" s="267"/>
      <c r="C26" s="268"/>
      <c r="D26" s="268"/>
      <c r="F26" s="269"/>
      <c r="G26" s="254">
        <v>18</v>
      </c>
      <c r="H26" s="230" t="s">
        <v>36</v>
      </c>
      <c r="I26" s="205" t="s">
        <v>149</v>
      </c>
      <c r="J26" s="285" t="s">
        <v>135</v>
      </c>
      <c r="K26" s="205">
        <v>2001</v>
      </c>
      <c r="L26" s="266"/>
      <c r="M26" s="262">
        <f t="shared" si="1"/>
        <v>18</v>
      </c>
      <c r="N26" s="254"/>
      <c r="O26" s="205"/>
      <c r="P26" s="205"/>
      <c r="Q26" s="270"/>
      <c r="R26" s="263"/>
      <c r="S26" s="262">
        <f t="shared" si="2"/>
        <v>18</v>
      </c>
      <c r="T26" s="206" t="s">
        <v>194</v>
      </c>
      <c r="U26" s="260" t="s">
        <v>144</v>
      </c>
      <c r="V26" s="255" t="s">
        <v>135</v>
      </c>
      <c r="W26" s="213">
        <v>2005</v>
      </c>
      <c r="X26" s="263"/>
      <c r="Y26" s="262">
        <f t="shared" si="3"/>
        <v>18</v>
      </c>
      <c r="Z26" s="206"/>
      <c r="AA26" s="205"/>
      <c r="AB26" s="285"/>
      <c r="AC26" s="216"/>
      <c r="AD26" s="263"/>
      <c r="AE26" s="262">
        <f t="shared" si="4"/>
        <v>18</v>
      </c>
      <c r="AF26" s="206"/>
      <c r="AG26" s="205"/>
      <c r="AH26" s="285"/>
      <c r="AI26" s="216"/>
      <c r="AJ26" s="263"/>
    </row>
    <row r="27" spans="1:36" s="258" customFormat="1" ht="15" x14ac:dyDescent="0.2">
      <c r="A27" s="265"/>
      <c r="B27" s="267"/>
      <c r="C27" s="268"/>
      <c r="D27" s="268"/>
      <c r="F27" s="269"/>
      <c r="G27" s="254">
        <v>19</v>
      </c>
      <c r="H27" s="230" t="s">
        <v>36</v>
      </c>
      <c r="I27" s="205" t="s">
        <v>151</v>
      </c>
      <c r="J27" s="285" t="s">
        <v>135</v>
      </c>
      <c r="K27" s="205">
        <v>2001</v>
      </c>
      <c r="L27" s="266"/>
      <c r="M27" s="262">
        <f t="shared" si="1"/>
        <v>19</v>
      </c>
      <c r="N27" s="254"/>
      <c r="O27" s="205"/>
      <c r="P27" s="205"/>
      <c r="Q27" s="270"/>
      <c r="R27" s="263"/>
      <c r="S27" s="262">
        <f t="shared" si="2"/>
        <v>19</v>
      </c>
      <c r="T27" s="254"/>
      <c r="U27" s="205"/>
      <c r="V27" s="205"/>
      <c r="W27" s="270"/>
      <c r="X27" s="263"/>
      <c r="Y27" s="262">
        <f t="shared" si="3"/>
        <v>19</v>
      </c>
      <c r="Z27" s="206"/>
      <c r="AA27" s="205"/>
      <c r="AB27" s="285"/>
      <c r="AC27" s="216"/>
      <c r="AD27" s="263"/>
      <c r="AE27" s="262">
        <f t="shared" si="4"/>
        <v>19</v>
      </c>
      <c r="AF27" s="206"/>
      <c r="AG27" s="205"/>
      <c r="AH27" s="285"/>
      <c r="AI27" s="216"/>
      <c r="AJ27" s="263"/>
    </row>
    <row r="28" spans="1:36" s="258" customFormat="1" ht="15" x14ac:dyDescent="0.2">
      <c r="A28" s="265"/>
      <c r="B28" s="267"/>
      <c r="C28" s="268"/>
      <c r="D28" s="268"/>
      <c r="F28" s="269"/>
      <c r="G28" s="254">
        <v>20</v>
      </c>
      <c r="H28" s="230" t="s">
        <v>36</v>
      </c>
      <c r="I28" s="205" t="s">
        <v>74</v>
      </c>
      <c r="J28" s="285" t="s">
        <v>135</v>
      </c>
      <c r="K28" s="206">
        <v>2001</v>
      </c>
      <c r="L28" s="266"/>
      <c r="M28" s="262">
        <f t="shared" si="1"/>
        <v>20</v>
      </c>
      <c r="N28" s="254"/>
      <c r="O28" s="205"/>
      <c r="P28" s="205"/>
      <c r="Q28" s="270"/>
      <c r="R28" s="263"/>
      <c r="S28" s="262">
        <f t="shared" si="2"/>
        <v>20</v>
      </c>
      <c r="T28" s="254"/>
      <c r="U28" s="205"/>
      <c r="V28" s="205"/>
      <c r="W28" s="270"/>
      <c r="X28" s="263"/>
      <c r="Y28" s="262">
        <f t="shared" si="3"/>
        <v>20</v>
      </c>
      <c r="Z28" s="206"/>
      <c r="AA28" s="205"/>
      <c r="AB28" s="285"/>
      <c r="AC28" s="216"/>
      <c r="AD28" s="263"/>
      <c r="AE28" s="262">
        <f t="shared" si="4"/>
        <v>20</v>
      </c>
      <c r="AF28" s="206"/>
      <c r="AG28" s="205"/>
      <c r="AH28" s="285"/>
      <c r="AI28" s="216"/>
      <c r="AJ28" s="263"/>
    </row>
    <row r="29" spans="1:36" s="258" customFormat="1" ht="15" x14ac:dyDescent="0.2">
      <c r="A29" s="265"/>
      <c r="B29" s="267"/>
      <c r="C29" s="268"/>
      <c r="D29" s="268"/>
      <c r="F29" s="269"/>
      <c r="G29" s="254">
        <v>21</v>
      </c>
      <c r="H29" s="230" t="s">
        <v>36</v>
      </c>
      <c r="I29" s="205" t="s">
        <v>140</v>
      </c>
      <c r="J29" s="285" t="s">
        <v>135</v>
      </c>
      <c r="K29" s="206">
        <v>2001</v>
      </c>
      <c r="L29" s="266"/>
      <c r="M29" s="262">
        <f t="shared" si="1"/>
        <v>21</v>
      </c>
      <c r="N29" s="254"/>
      <c r="O29" s="205"/>
      <c r="P29" s="205"/>
      <c r="Q29" s="270"/>
      <c r="R29" s="263"/>
      <c r="S29" s="262">
        <f t="shared" si="2"/>
        <v>21</v>
      </c>
      <c r="T29" s="254"/>
      <c r="U29" s="205"/>
      <c r="V29" s="205"/>
      <c r="W29" s="270"/>
      <c r="X29" s="263"/>
      <c r="Y29" s="262">
        <f t="shared" si="3"/>
        <v>21</v>
      </c>
      <c r="Z29" s="206"/>
      <c r="AA29" s="205"/>
      <c r="AB29" s="285"/>
      <c r="AC29" s="216"/>
      <c r="AD29" s="263"/>
      <c r="AE29" s="262">
        <f t="shared" si="4"/>
        <v>21</v>
      </c>
      <c r="AF29" s="206"/>
      <c r="AG29" s="205"/>
      <c r="AH29" s="285"/>
      <c r="AI29" s="216"/>
      <c r="AJ29" s="263"/>
    </row>
    <row r="30" spans="1:36" s="258" customFormat="1" ht="15" x14ac:dyDescent="0.2">
      <c r="A30" s="265"/>
      <c r="B30" s="267"/>
      <c r="C30" s="268"/>
      <c r="D30" s="268"/>
      <c r="F30" s="269"/>
      <c r="G30" s="254">
        <v>22</v>
      </c>
      <c r="H30" s="230" t="s">
        <v>36</v>
      </c>
      <c r="I30" s="205" t="s">
        <v>198</v>
      </c>
      <c r="J30" s="205" t="s">
        <v>197</v>
      </c>
      <c r="K30" s="205">
        <v>1979</v>
      </c>
      <c r="L30" s="266"/>
      <c r="M30" s="262">
        <f t="shared" si="1"/>
        <v>22</v>
      </c>
      <c r="N30" s="254"/>
      <c r="O30" s="205"/>
      <c r="P30" s="205"/>
      <c r="Q30" s="271"/>
      <c r="R30" s="263"/>
      <c r="S30" s="262">
        <f t="shared" si="2"/>
        <v>22</v>
      </c>
      <c r="T30" s="254"/>
      <c r="U30" s="205"/>
      <c r="V30" s="205"/>
      <c r="W30" s="271"/>
      <c r="X30" s="263"/>
      <c r="Y30" s="262">
        <f t="shared" si="3"/>
        <v>22</v>
      </c>
      <c r="Z30" s="206"/>
      <c r="AA30" s="205"/>
      <c r="AB30" s="285"/>
      <c r="AC30" s="216"/>
      <c r="AD30" s="263"/>
      <c r="AE30" s="262">
        <f t="shared" si="4"/>
        <v>22</v>
      </c>
      <c r="AF30" s="206"/>
      <c r="AG30" s="205"/>
      <c r="AH30" s="285"/>
      <c r="AI30" s="216"/>
      <c r="AJ30" s="263"/>
    </row>
    <row r="31" spans="1:36" s="258" customFormat="1" ht="15" x14ac:dyDescent="0.2">
      <c r="A31" s="265"/>
      <c r="B31" s="267"/>
      <c r="C31" s="268"/>
      <c r="D31" s="268"/>
      <c r="F31" s="269"/>
      <c r="G31" s="254">
        <v>23</v>
      </c>
      <c r="H31" s="230" t="s">
        <v>36</v>
      </c>
      <c r="I31" s="205" t="s">
        <v>199</v>
      </c>
      <c r="J31" s="205" t="s">
        <v>197</v>
      </c>
      <c r="K31" s="205">
        <v>1980</v>
      </c>
      <c r="L31" s="266"/>
      <c r="M31" s="262">
        <f t="shared" si="1"/>
        <v>23</v>
      </c>
      <c r="N31" s="254"/>
      <c r="O31" s="205"/>
      <c r="P31" s="205"/>
      <c r="Q31" s="270"/>
      <c r="R31" s="263"/>
      <c r="S31" s="262">
        <f t="shared" si="2"/>
        <v>23</v>
      </c>
      <c r="T31" s="254"/>
      <c r="U31" s="205"/>
      <c r="V31" s="205"/>
      <c r="W31" s="270"/>
      <c r="X31" s="263"/>
      <c r="Y31" s="262">
        <f t="shared" si="3"/>
        <v>23</v>
      </c>
      <c r="Z31" s="206"/>
      <c r="AA31" s="205"/>
      <c r="AB31" s="285"/>
      <c r="AC31" s="216"/>
      <c r="AD31" s="263"/>
      <c r="AE31" s="262">
        <f t="shared" si="4"/>
        <v>23</v>
      </c>
      <c r="AF31" s="206"/>
      <c r="AG31" s="205"/>
      <c r="AH31" s="285"/>
      <c r="AI31" s="216"/>
      <c r="AJ31" s="263"/>
    </row>
    <row r="32" spans="1:36" s="258" customFormat="1" ht="15" x14ac:dyDescent="0.2">
      <c r="A32" s="272"/>
      <c r="B32" s="269"/>
      <c r="C32" s="268"/>
      <c r="D32" s="268"/>
      <c r="F32" s="269"/>
      <c r="G32" s="254">
        <v>24</v>
      </c>
      <c r="H32" s="230" t="s">
        <v>36</v>
      </c>
      <c r="I32" s="206" t="s">
        <v>200</v>
      </c>
      <c r="J32" s="206" t="s">
        <v>197</v>
      </c>
      <c r="K32" s="206">
        <v>1998</v>
      </c>
      <c r="L32" s="266"/>
      <c r="M32" s="262">
        <f t="shared" si="1"/>
        <v>24</v>
      </c>
      <c r="N32" s="254"/>
      <c r="O32" s="205"/>
      <c r="P32" s="205"/>
      <c r="Q32" s="270"/>
      <c r="R32" s="263"/>
      <c r="S32" s="262">
        <f t="shared" si="2"/>
        <v>24</v>
      </c>
      <c r="T32" s="254"/>
      <c r="U32" s="205"/>
      <c r="V32" s="205"/>
      <c r="W32" s="270"/>
      <c r="X32" s="263"/>
      <c r="Y32" s="262">
        <f t="shared" si="3"/>
        <v>24</v>
      </c>
      <c r="Z32" s="254"/>
      <c r="AA32" s="205"/>
      <c r="AB32" s="205"/>
      <c r="AC32" s="270"/>
      <c r="AD32" s="263"/>
      <c r="AE32" s="262">
        <f t="shared" si="4"/>
        <v>24</v>
      </c>
      <c r="AF32" s="254"/>
      <c r="AG32" s="205"/>
      <c r="AH32" s="205"/>
      <c r="AI32" s="270"/>
      <c r="AJ32" s="263"/>
    </row>
    <row r="33" spans="1:36" s="258" customFormat="1" ht="15" customHeight="1" x14ac:dyDescent="0.2">
      <c r="A33" s="272"/>
      <c r="B33" s="269"/>
      <c r="C33" s="268"/>
      <c r="D33" s="268"/>
      <c r="F33" s="269"/>
      <c r="G33" s="254">
        <v>25</v>
      </c>
      <c r="H33" s="230" t="s">
        <v>36</v>
      </c>
      <c r="I33" s="206" t="s">
        <v>201</v>
      </c>
      <c r="J33" s="206" t="s">
        <v>197</v>
      </c>
      <c r="K33" s="206">
        <v>1990</v>
      </c>
      <c r="L33" s="266"/>
      <c r="M33" s="262">
        <f t="shared" si="1"/>
        <v>25</v>
      </c>
      <c r="N33" s="254"/>
      <c r="O33" s="205"/>
      <c r="P33" s="205"/>
      <c r="Q33" s="270"/>
      <c r="R33" s="263"/>
      <c r="S33" s="262">
        <f t="shared" si="2"/>
        <v>25</v>
      </c>
      <c r="T33" s="254"/>
      <c r="U33" s="205"/>
      <c r="V33" s="205"/>
      <c r="W33" s="270"/>
      <c r="X33" s="263"/>
      <c r="Y33" s="262">
        <f t="shared" si="3"/>
        <v>25</v>
      </c>
      <c r="Z33" s="254"/>
      <c r="AA33" s="205"/>
      <c r="AB33" s="205"/>
      <c r="AC33" s="270"/>
      <c r="AD33" s="263"/>
      <c r="AE33" s="262">
        <f t="shared" si="4"/>
        <v>25</v>
      </c>
      <c r="AF33" s="254"/>
      <c r="AG33" s="205"/>
      <c r="AH33" s="205"/>
      <c r="AI33" s="270"/>
      <c r="AJ33" s="263"/>
    </row>
    <row r="34" spans="1:36" s="258" customFormat="1" ht="15" x14ac:dyDescent="0.2">
      <c r="A34" s="272"/>
      <c r="B34" s="269"/>
      <c r="C34" s="268"/>
      <c r="D34" s="268"/>
      <c r="F34" s="269"/>
      <c r="G34" s="254">
        <v>26</v>
      </c>
      <c r="H34" s="230" t="s">
        <v>36</v>
      </c>
      <c r="I34" s="205" t="s">
        <v>156</v>
      </c>
      <c r="J34" s="285" t="s">
        <v>188</v>
      </c>
      <c r="K34" s="206">
        <v>1984</v>
      </c>
      <c r="L34" s="266"/>
      <c r="M34" s="262">
        <f t="shared" si="1"/>
        <v>26</v>
      </c>
      <c r="N34" s="254"/>
      <c r="O34" s="240"/>
      <c r="P34" s="205"/>
      <c r="Q34" s="270"/>
      <c r="R34" s="263"/>
      <c r="S34" s="262">
        <f t="shared" si="2"/>
        <v>26</v>
      </c>
      <c r="T34" s="254"/>
      <c r="U34" s="240"/>
      <c r="V34" s="205"/>
      <c r="W34" s="270"/>
      <c r="X34" s="263"/>
      <c r="Y34" s="262">
        <f t="shared" si="3"/>
        <v>26</v>
      </c>
      <c r="Z34" s="254"/>
      <c r="AA34" s="240"/>
      <c r="AB34" s="205"/>
      <c r="AC34" s="270"/>
      <c r="AD34" s="263"/>
      <c r="AE34" s="262">
        <f t="shared" si="4"/>
        <v>26</v>
      </c>
      <c r="AF34" s="254"/>
      <c r="AG34" s="240"/>
      <c r="AH34" s="205"/>
      <c r="AI34" s="270"/>
      <c r="AJ34" s="263"/>
    </row>
    <row r="35" spans="1:36" s="258" customFormat="1" ht="15" x14ac:dyDescent="0.2">
      <c r="A35" s="272"/>
      <c r="B35" s="269"/>
      <c r="C35" s="268"/>
      <c r="D35" s="268"/>
      <c r="F35" s="269"/>
      <c r="G35" s="254">
        <v>27</v>
      </c>
      <c r="H35" s="230" t="s">
        <v>36</v>
      </c>
      <c r="I35" s="205" t="s">
        <v>157</v>
      </c>
      <c r="J35" s="285" t="s">
        <v>188</v>
      </c>
      <c r="K35" s="206">
        <v>1989</v>
      </c>
      <c r="L35" s="266"/>
      <c r="M35" s="262">
        <f t="shared" si="1"/>
        <v>27</v>
      </c>
      <c r="N35" s="254"/>
      <c r="O35" s="205"/>
      <c r="P35" s="205"/>
      <c r="Q35" s="270"/>
      <c r="R35" s="263"/>
      <c r="S35" s="262">
        <f t="shared" si="2"/>
        <v>27</v>
      </c>
      <c r="T35" s="254"/>
      <c r="U35" s="205"/>
      <c r="V35" s="205"/>
      <c r="W35" s="270"/>
      <c r="X35" s="263"/>
      <c r="Y35" s="262">
        <f t="shared" si="3"/>
        <v>27</v>
      </c>
      <c r="Z35" s="254"/>
      <c r="AA35" s="205"/>
      <c r="AB35" s="205"/>
      <c r="AC35" s="270"/>
      <c r="AD35" s="263"/>
      <c r="AE35" s="262">
        <f t="shared" si="4"/>
        <v>27</v>
      </c>
      <c r="AF35" s="254"/>
      <c r="AG35" s="205"/>
      <c r="AH35" s="205"/>
      <c r="AI35" s="270"/>
      <c r="AJ35" s="263"/>
    </row>
    <row r="36" spans="1:36" s="258" customFormat="1" ht="15" x14ac:dyDescent="0.2">
      <c r="A36" s="272"/>
      <c r="B36" s="269"/>
      <c r="C36" s="268"/>
      <c r="D36" s="268"/>
      <c r="F36" s="269"/>
      <c r="G36" s="254">
        <v>28</v>
      </c>
      <c r="H36" s="230" t="s">
        <v>36</v>
      </c>
      <c r="I36" s="205" t="s">
        <v>158</v>
      </c>
      <c r="J36" s="285" t="s">
        <v>188</v>
      </c>
      <c r="K36" s="205">
        <v>1991</v>
      </c>
      <c r="L36" s="266"/>
      <c r="M36" s="262">
        <f t="shared" si="1"/>
        <v>28</v>
      </c>
      <c r="N36" s="254"/>
      <c r="O36" s="205"/>
      <c r="P36" s="205"/>
      <c r="Q36" s="270"/>
      <c r="R36" s="263"/>
      <c r="S36" s="262">
        <f t="shared" si="2"/>
        <v>28</v>
      </c>
      <c r="T36" s="254"/>
      <c r="U36" s="205"/>
      <c r="V36" s="205"/>
      <c r="W36" s="270"/>
      <c r="X36" s="263"/>
      <c r="Y36" s="262">
        <f t="shared" si="3"/>
        <v>28</v>
      </c>
      <c r="Z36" s="254"/>
      <c r="AA36" s="205"/>
      <c r="AB36" s="205"/>
      <c r="AC36" s="270"/>
      <c r="AD36" s="263"/>
      <c r="AE36" s="262">
        <f t="shared" si="4"/>
        <v>28</v>
      </c>
      <c r="AF36" s="254"/>
      <c r="AG36" s="205"/>
      <c r="AH36" s="205"/>
      <c r="AI36" s="270"/>
      <c r="AJ36" s="263"/>
    </row>
    <row r="37" spans="1:36" s="258" customFormat="1" ht="15" x14ac:dyDescent="0.2">
      <c r="A37" s="272"/>
      <c r="B37" s="269"/>
      <c r="C37" s="268"/>
      <c r="D37" s="268"/>
      <c r="F37" s="269"/>
      <c r="G37" s="254">
        <v>29</v>
      </c>
      <c r="H37" s="230" t="s">
        <v>36</v>
      </c>
      <c r="I37" s="205" t="s">
        <v>155</v>
      </c>
      <c r="J37" s="285" t="s">
        <v>188</v>
      </c>
      <c r="K37" s="206">
        <v>1993</v>
      </c>
      <c r="L37" s="266"/>
      <c r="M37" s="262">
        <f t="shared" si="1"/>
        <v>29</v>
      </c>
      <c r="N37" s="252"/>
      <c r="O37" s="240"/>
      <c r="P37" s="205"/>
      <c r="Q37" s="270"/>
      <c r="R37" s="263"/>
      <c r="S37" s="262">
        <f t="shared" si="2"/>
        <v>29</v>
      </c>
      <c r="T37" s="252"/>
      <c r="U37" s="240"/>
      <c r="V37" s="205"/>
      <c r="W37" s="270"/>
      <c r="X37" s="263"/>
      <c r="Y37" s="262">
        <f t="shared" si="3"/>
        <v>29</v>
      </c>
      <c r="Z37" s="252"/>
      <c r="AA37" s="240"/>
      <c r="AB37" s="205"/>
      <c r="AC37" s="270"/>
      <c r="AD37" s="263"/>
      <c r="AE37" s="262">
        <f t="shared" si="4"/>
        <v>29</v>
      </c>
      <c r="AF37" s="252"/>
      <c r="AG37" s="240"/>
      <c r="AH37" s="205"/>
      <c r="AI37" s="270"/>
      <c r="AJ37" s="263"/>
    </row>
    <row r="38" spans="1:36" s="258" customFormat="1" ht="15" x14ac:dyDescent="0.2">
      <c r="A38" s="272"/>
      <c r="B38" s="269"/>
      <c r="C38" s="268"/>
      <c r="D38" s="268"/>
      <c r="F38" s="269"/>
      <c r="G38" s="254">
        <v>30</v>
      </c>
      <c r="H38" s="230" t="s">
        <v>36</v>
      </c>
      <c r="I38" s="205" t="s">
        <v>164</v>
      </c>
      <c r="J38" s="285" t="s">
        <v>163</v>
      </c>
      <c r="K38" s="205">
        <v>1998</v>
      </c>
      <c r="L38" s="337"/>
      <c r="M38" s="262">
        <f t="shared" si="1"/>
        <v>30</v>
      </c>
      <c r="N38" s="254"/>
      <c r="O38" s="205"/>
      <c r="P38" s="205"/>
      <c r="Q38" s="271"/>
      <c r="R38" s="263"/>
      <c r="S38" s="262">
        <f t="shared" si="2"/>
        <v>30</v>
      </c>
      <c r="T38" s="254"/>
      <c r="U38" s="205"/>
      <c r="V38" s="205"/>
      <c r="W38" s="271"/>
      <c r="X38" s="263"/>
      <c r="Y38" s="262">
        <f t="shared" si="3"/>
        <v>30</v>
      </c>
      <c r="Z38" s="254"/>
      <c r="AA38" s="205"/>
      <c r="AB38" s="205"/>
      <c r="AC38" s="271"/>
      <c r="AD38" s="263"/>
      <c r="AE38" s="262">
        <f t="shared" si="4"/>
        <v>30</v>
      </c>
      <c r="AF38" s="254"/>
      <c r="AG38" s="205"/>
      <c r="AH38" s="205"/>
      <c r="AI38" s="271"/>
      <c r="AJ38" s="263"/>
    </row>
    <row r="39" spans="1:36" s="258" customFormat="1" ht="15" x14ac:dyDescent="0.2">
      <c r="A39" s="272"/>
      <c r="B39" s="269"/>
      <c r="C39" s="268"/>
      <c r="D39" s="268"/>
      <c r="F39" s="269"/>
      <c r="G39" s="254">
        <v>31</v>
      </c>
      <c r="H39" s="206" t="s">
        <v>36</v>
      </c>
      <c r="I39" s="205" t="s">
        <v>165</v>
      </c>
      <c r="J39" s="285" t="s">
        <v>163</v>
      </c>
      <c r="K39" s="205">
        <v>2000</v>
      </c>
      <c r="L39" s="266"/>
      <c r="M39" s="262">
        <f t="shared" si="1"/>
        <v>31</v>
      </c>
      <c r="N39" s="254"/>
      <c r="O39" s="205"/>
      <c r="P39" s="205"/>
      <c r="Q39" s="254"/>
      <c r="R39" s="263"/>
      <c r="S39" s="262">
        <f t="shared" si="2"/>
        <v>31</v>
      </c>
      <c r="T39" s="254"/>
      <c r="U39" s="205"/>
      <c r="V39" s="205"/>
      <c r="W39" s="254"/>
      <c r="X39" s="263"/>
      <c r="Y39" s="262">
        <f t="shared" si="3"/>
        <v>31</v>
      </c>
      <c r="Z39" s="254"/>
      <c r="AA39" s="205"/>
      <c r="AB39" s="205"/>
      <c r="AC39" s="254"/>
      <c r="AD39" s="263"/>
      <c r="AE39" s="262">
        <f t="shared" si="4"/>
        <v>31</v>
      </c>
      <c r="AF39" s="254"/>
      <c r="AG39" s="205"/>
      <c r="AH39" s="205"/>
      <c r="AI39" s="254"/>
      <c r="AJ39" s="263"/>
    </row>
    <row r="40" spans="1:36" s="258" customFormat="1" ht="15" x14ac:dyDescent="0.2">
      <c r="A40" s="272"/>
      <c r="B40" s="269"/>
      <c r="C40" s="268"/>
      <c r="D40" s="268"/>
      <c r="F40" s="269"/>
      <c r="G40" s="254">
        <v>32</v>
      </c>
      <c r="H40" s="206" t="s">
        <v>36</v>
      </c>
      <c r="I40" s="205" t="s">
        <v>166</v>
      </c>
      <c r="J40" s="285" t="s">
        <v>163</v>
      </c>
      <c r="K40" s="205">
        <v>2000</v>
      </c>
      <c r="L40" s="273"/>
      <c r="M40" s="274">
        <f t="shared" si="1"/>
        <v>32</v>
      </c>
      <c r="N40" s="252"/>
      <c r="O40" s="205"/>
      <c r="P40" s="205"/>
      <c r="Q40" s="254"/>
      <c r="R40" s="263"/>
      <c r="S40" s="274">
        <f t="shared" si="2"/>
        <v>32</v>
      </c>
      <c r="T40" s="252"/>
      <c r="U40" s="205"/>
      <c r="V40" s="205"/>
      <c r="W40" s="254"/>
      <c r="X40" s="263"/>
      <c r="Y40" s="274">
        <f t="shared" si="3"/>
        <v>32</v>
      </c>
      <c r="Z40" s="252"/>
      <c r="AA40" s="205"/>
      <c r="AB40" s="205"/>
      <c r="AC40" s="254"/>
      <c r="AD40" s="263"/>
      <c r="AE40" s="274">
        <f t="shared" si="4"/>
        <v>32</v>
      </c>
      <c r="AF40" s="252"/>
      <c r="AG40" s="205"/>
      <c r="AH40" s="205"/>
      <c r="AI40" s="254"/>
      <c r="AJ40" s="263"/>
    </row>
    <row r="41" spans="1:36" s="258" customFormat="1" ht="15.75" thickBot="1" x14ac:dyDescent="0.25">
      <c r="A41" s="272"/>
      <c r="B41" s="269"/>
      <c r="C41" s="268"/>
      <c r="D41" s="268"/>
      <c r="F41" s="269"/>
      <c r="G41" s="254">
        <v>33</v>
      </c>
      <c r="H41" s="286" t="s">
        <v>36</v>
      </c>
      <c r="I41" s="205" t="s">
        <v>167</v>
      </c>
      <c r="J41" s="285" t="s">
        <v>163</v>
      </c>
      <c r="K41" s="205">
        <v>2000</v>
      </c>
      <c r="L41" s="273"/>
      <c r="M41" s="275">
        <f t="shared" si="1"/>
        <v>33</v>
      </c>
      <c r="N41" s="276"/>
      <c r="O41" s="277"/>
      <c r="P41" s="277"/>
      <c r="Q41" s="278"/>
      <c r="R41" s="279"/>
      <c r="S41" s="275">
        <f t="shared" si="2"/>
        <v>33</v>
      </c>
      <c r="T41" s="276"/>
      <c r="U41" s="277"/>
      <c r="V41" s="277"/>
      <c r="W41" s="278"/>
      <c r="X41" s="279"/>
      <c r="Y41" s="275">
        <f t="shared" si="3"/>
        <v>33</v>
      </c>
      <c r="Z41" s="276"/>
      <c r="AA41" s="277"/>
      <c r="AB41" s="277"/>
      <c r="AC41" s="278"/>
      <c r="AD41" s="279"/>
      <c r="AE41" s="275">
        <f t="shared" si="4"/>
        <v>33</v>
      </c>
      <c r="AF41" s="276"/>
      <c r="AG41" s="277"/>
      <c r="AH41" s="277"/>
      <c r="AI41" s="278"/>
      <c r="AJ41" s="279"/>
    </row>
    <row r="42" spans="1:36" s="258" customFormat="1" ht="15.75" thickTop="1" x14ac:dyDescent="0.2">
      <c r="A42" s="272"/>
      <c r="B42" s="269"/>
      <c r="C42" s="268"/>
      <c r="D42" s="268"/>
      <c r="F42" s="269"/>
      <c r="G42" s="254">
        <v>34</v>
      </c>
      <c r="H42" s="286" t="s">
        <v>36</v>
      </c>
      <c r="I42" s="205" t="s">
        <v>169</v>
      </c>
      <c r="J42" s="285" t="s">
        <v>163</v>
      </c>
      <c r="K42" s="205">
        <v>2000</v>
      </c>
      <c r="M42" s="265"/>
      <c r="N42" s="265"/>
      <c r="O42" s="280"/>
      <c r="P42" s="280"/>
      <c r="Q42" s="281"/>
      <c r="R42" s="272"/>
      <c r="S42" s="265"/>
      <c r="T42" s="265"/>
      <c r="U42" s="280"/>
      <c r="V42" s="280"/>
      <c r="W42" s="281"/>
      <c r="X42" s="272"/>
      <c r="Y42" s="265"/>
      <c r="Z42" s="265"/>
      <c r="AA42" s="280"/>
      <c r="AB42" s="280"/>
      <c r="AC42" s="281"/>
      <c r="AD42" s="272"/>
      <c r="AE42" s="265"/>
      <c r="AF42" s="265"/>
      <c r="AG42" s="280"/>
      <c r="AH42" s="280"/>
      <c r="AI42" s="281"/>
      <c r="AJ42" s="272"/>
    </row>
    <row r="43" spans="1:36" s="258" customFormat="1" ht="15" x14ac:dyDescent="0.2">
      <c r="A43" s="272"/>
      <c r="B43" s="269"/>
      <c r="C43" s="268"/>
      <c r="D43" s="268"/>
      <c r="F43" s="269"/>
      <c r="G43" s="254"/>
      <c r="H43" s="286"/>
      <c r="I43" s="205"/>
      <c r="J43" s="285"/>
      <c r="K43" s="205"/>
      <c r="M43" s="265"/>
      <c r="N43" s="265"/>
      <c r="O43" s="280"/>
      <c r="P43" s="280"/>
      <c r="Q43" s="281"/>
      <c r="R43" s="272"/>
      <c r="S43" s="265"/>
      <c r="T43" s="265"/>
      <c r="U43" s="280"/>
      <c r="V43" s="280"/>
      <c r="W43" s="281"/>
      <c r="X43" s="272"/>
      <c r="Y43" s="265"/>
      <c r="Z43" s="265"/>
      <c r="AA43" s="280"/>
      <c r="AB43" s="280"/>
      <c r="AC43" s="281"/>
      <c r="AD43" s="272"/>
      <c r="AE43" s="265"/>
      <c r="AF43" s="265"/>
      <c r="AG43" s="280"/>
      <c r="AH43" s="280"/>
      <c r="AI43" s="281"/>
      <c r="AJ43" s="272"/>
    </row>
    <row r="44" spans="1:36" s="258" customFormat="1" ht="15" customHeight="1" x14ac:dyDescent="0.2">
      <c r="A44" s="272"/>
      <c r="B44" s="269"/>
      <c r="C44" s="268"/>
      <c r="D44" s="268"/>
      <c r="F44" s="269"/>
      <c r="M44" s="265"/>
      <c r="N44" s="265"/>
      <c r="O44" s="280"/>
      <c r="P44" s="280"/>
      <c r="Q44" s="281"/>
      <c r="R44" s="272"/>
      <c r="S44" s="265"/>
      <c r="T44" s="265"/>
      <c r="U44" s="280"/>
      <c r="V44" s="280"/>
      <c r="W44" s="281"/>
      <c r="X44" s="272"/>
      <c r="Y44" s="265"/>
      <c r="Z44" s="265"/>
      <c r="AA44" s="280"/>
      <c r="AB44" s="280"/>
      <c r="AC44" s="281"/>
      <c r="AD44" s="272"/>
      <c r="AE44" s="265"/>
      <c r="AF44" s="265"/>
      <c r="AG44" s="280"/>
      <c r="AH44" s="280"/>
      <c r="AI44" s="281"/>
      <c r="AJ44" s="272"/>
    </row>
    <row r="45" spans="1:36" s="258" customFormat="1" ht="15" x14ac:dyDescent="0.2">
      <c r="A45" s="269"/>
      <c r="B45" s="269"/>
      <c r="C45" s="268"/>
      <c r="D45" s="268"/>
      <c r="F45" s="269"/>
      <c r="M45" s="265"/>
      <c r="N45" s="265"/>
      <c r="O45" s="280"/>
      <c r="P45" s="280"/>
      <c r="Q45" s="281"/>
      <c r="R45" s="272"/>
      <c r="S45" s="265"/>
      <c r="T45" s="265"/>
      <c r="U45" s="280"/>
      <c r="V45" s="280"/>
      <c r="W45" s="281"/>
      <c r="X45" s="272"/>
      <c r="Y45" s="265"/>
      <c r="Z45" s="265"/>
      <c r="AA45" s="280"/>
      <c r="AB45" s="280"/>
      <c r="AC45" s="281"/>
      <c r="AD45" s="272"/>
      <c r="AE45" s="265"/>
      <c r="AF45" s="265"/>
      <c r="AG45" s="280"/>
      <c r="AH45" s="280"/>
      <c r="AI45" s="281"/>
      <c r="AJ45" s="272"/>
    </row>
    <row r="46" spans="1:36" s="258" customFormat="1" ht="15" x14ac:dyDescent="0.2">
      <c r="A46" s="269"/>
      <c r="B46" s="269"/>
      <c r="C46" s="268"/>
      <c r="D46" s="268"/>
      <c r="F46" s="269"/>
      <c r="M46" s="265"/>
      <c r="N46" s="265"/>
      <c r="O46" s="280"/>
      <c r="P46" s="280"/>
      <c r="Q46" s="281"/>
      <c r="R46" s="272"/>
      <c r="S46" s="265"/>
      <c r="T46" s="265"/>
      <c r="U46" s="280"/>
      <c r="V46" s="280"/>
      <c r="W46" s="281"/>
      <c r="X46" s="272"/>
      <c r="Y46" s="265"/>
      <c r="Z46" s="265"/>
      <c r="AA46" s="280"/>
      <c r="AB46" s="280"/>
      <c r="AC46" s="281"/>
      <c r="AD46" s="272"/>
      <c r="AE46" s="265"/>
      <c r="AF46" s="265"/>
      <c r="AG46" s="280"/>
      <c r="AH46" s="280"/>
      <c r="AI46" s="281"/>
      <c r="AJ46" s="272"/>
    </row>
    <row r="47" spans="1:36" s="258" customFormat="1" ht="15" x14ac:dyDescent="0.2">
      <c r="A47" s="269"/>
      <c r="B47" s="269"/>
      <c r="C47" s="268"/>
      <c r="D47" s="268"/>
      <c r="F47" s="269"/>
      <c r="I47" s="268"/>
      <c r="M47" s="265"/>
      <c r="N47" s="265"/>
      <c r="O47" s="280"/>
      <c r="P47" s="280"/>
      <c r="Q47" s="281"/>
      <c r="R47" s="272"/>
      <c r="S47" s="265"/>
      <c r="T47" s="265"/>
      <c r="U47" s="280"/>
      <c r="V47" s="280"/>
      <c r="W47" s="281"/>
      <c r="X47" s="272"/>
      <c r="Y47" s="265"/>
      <c r="Z47" s="265"/>
      <c r="AA47" s="280"/>
      <c r="AB47" s="280"/>
      <c r="AC47" s="281"/>
      <c r="AD47" s="272"/>
      <c r="AE47" s="265"/>
      <c r="AF47" s="265"/>
      <c r="AG47" s="280"/>
      <c r="AH47" s="280"/>
      <c r="AI47" s="281"/>
      <c r="AJ47" s="272"/>
    </row>
    <row r="48" spans="1:36" s="258" customFormat="1" ht="15" x14ac:dyDescent="0.2">
      <c r="A48" s="269"/>
      <c r="B48" s="269"/>
      <c r="C48" s="268"/>
      <c r="D48" s="268"/>
      <c r="F48" s="269"/>
      <c r="I48" s="268"/>
      <c r="M48" s="265"/>
      <c r="N48" s="265"/>
      <c r="O48" s="280"/>
      <c r="P48" s="280"/>
      <c r="Q48" s="281"/>
      <c r="R48" s="272"/>
      <c r="S48" s="265"/>
      <c r="T48" s="265"/>
      <c r="U48" s="280"/>
      <c r="V48" s="280"/>
      <c r="W48" s="281"/>
      <c r="X48" s="272"/>
      <c r="Y48" s="265"/>
      <c r="Z48" s="265"/>
      <c r="AA48" s="280"/>
      <c r="AB48" s="280"/>
      <c r="AC48" s="281"/>
      <c r="AD48" s="272"/>
      <c r="AE48" s="265"/>
      <c r="AF48" s="265"/>
      <c r="AG48" s="280"/>
      <c r="AH48" s="280"/>
      <c r="AI48" s="281"/>
      <c r="AJ48" s="272"/>
    </row>
    <row r="49" spans="1:36" s="258" customFormat="1" x14ac:dyDescent="0.2">
      <c r="A49" s="269"/>
      <c r="B49" s="269"/>
      <c r="C49" s="269"/>
      <c r="D49" s="269"/>
      <c r="E49" s="269"/>
      <c r="F49" s="269"/>
      <c r="I49" s="268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</row>
    <row r="50" spans="1:36" s="258" customFormat="1" x14ac:dyDescent="0.2">
      <c r="A50" s="269"/>
      <c r="B50" s="269"/>
      <c r="C50" s="269"/>
      <c r="D50" s="269"/>
      <c r="E50" s="269"/>
      <c r="F50" s="269"/>
      <c r="I50" s="268"/>
    </row>
    <row r="51" spans="1:36" s="258" customFormat="1" x14ac:dyDescent="0.2">
      <c r="A51" s="269"/>
      <c r="B51" s="269"/>
      <c r="C51" s="269"/>
      <c r="D51" s="282"/>
      <c r="E51" s="269"/>
      <c r="F51" s="269"/>
      <c r="G51" s="268"/>
      <c r="I51" s="268"/>
    </row>
    <row r="52" spans="1:36" s="258" customFormat="1" x14ac:dyDescent="0.2">
      <c r="A52" s="269"/>
      <c r="B52" s="269"/>
      <c r="C52" s="269"/>
      <c r="D52" s="282"/>
      <c r="E52" s="269"/>
      <c r="F52" s="269"/>
      <c r="I52" s="268"/>
    </row>
    <row r="53" spans="1:36" s="258" customFormat="1" x14ac:dyDescent="0.2">
      <c r="A53" s="269"/>
      <c r="B53" s="269"/>
      <c r="C53" s="269"/>
      <c r="D53" s="282"/>
      <c r="E53" s="269"/>
      <c r="F53" s="269"/>
      <c r="I53" s="268"/>
    </row>
    <row r="54" spans="1:36" s="258" customFormat="1" x14ac:dyDescent="0.2">
      <c r="A54" s="269"/>
      <c r="B54" s="269"/>
      <c r="C54" s="269"/>
      <c r="D54" s="282"/>
      <c r="E54" s="269"/>
      <c r="F54" s="269"/>
      <c r="I54" s="268"/>
    </row>
    <row r="55" spans="1:36" s="258" customFormat="1" x14ac:dyDescent="0.2">
      <c r="A55" s="269"/>
      <c r="B55" s="269"/>
      <c r="C55" s="269"/>
      <c r="D55" s="282"/>
      <c r="E55" s="269"/>
      <c r="F55" s="269"/>
      <c r="I55" s="268"/>
    </row>
    <row r="56" spans="1:36" s="258" customFormat="1" x14ac:dyDescent="0.2">
      <c r="A56" s="269"/>
      <c r="B56" s="269"/>
      <c r="C56" s="269"/>
      <c r="D56" s="282"/>
      <c r="E56" s="269"/>
      <c r="F56" s="269"/>
      <c r="I56" s="268"/>
    </row>
    <row r="57" spans="1:36" s="258" customFormat="1" x14ac:dyDescent="0.2">
      <c r="A57" s="269"/>
      <c r="B57" s="269"/>
      <c r="C57" s="269"/>
      <c r="D57" s="282"/>
      <c r="E57" s="269"/>
      <c r="F57" s="269"/>
      <c r="I57" s="268"/>
    </row>
    <row r="58" spans="1:36" s="258" customFormat="1" x14ac:dyDescent="0.2">
      <c r="A58" s="269"/>
      <c r="B58" s="269"/>
      <c r="C58" s="269"/>
      <c r="D58" s="282"/>
      <c r="E58" s="269"/>
      <c r="F58" s="269"/>
      <c r="I58" s="268"/>
    </row>
    <row r="59" spans="1:36" s="258" customFormat="1" x14ac:dyDescent="0.2">
      <c r="A59" s="269"/>
      <c r="B59" s="269"/>
      <c r="C59" s="269"/>
      <c r="D59" s="282"/>
      <c r="E59" s="269"/>
      <c r="F59" s="269"/>
      <c r="I59" s="268"/>
    </row>
    <row r="60" spans="1:36" s="258" customFormat="1" x14ac:dyDescent="0.2">
      <c r="A60" s="269"/>
      <c r="B60" s="269"/>
      <c r="C60" s="269"/>
      <c r="D60" s="282"/>
      <c r="E60" s="269"/>
      <c r="F60" s="269"/>
      <c r="I60" s="268"/>
    </row>
    <row r="61" spans="1:36" s="258" customFormat="1" x14ac:dyDescent="0.2">
      <c r="A61" s="269"/>
      <c r="B61" s="269"/>
      <c r="C61" s="269"/>
      <c r="D61" s="282"/>
      <c r="E61" s="269"/>
      <c r="F61" s="269"/>
      <c r="I61" s="268"/>
    </row>
    <row r="62" spans="1:36" s="258" customFormat="1" x14ac:dyDescent="0.2">
      <c r="A62" s="269"/>
      <c r="B62" s="269"/>
      <c r="C62" s="269"/>
      <c r="D62" s="282"/>
      <c r="E62" s="269"/>
      <c r="F62" s="269"/>
    </row>
    <row r="63" spans="1:36" s="258" customFormat="1" x14ac:dyDescent="0.2">
      <c r="A63" s="269"/>
      <c r="B63" s="269"/>
      <c r="C63" s="269"/>
      <c r="D63" s="282"/>
      <c r="E63" s="269"/>
      <c r="F63" s="269"/>
    </row>
    <row r="64" spans="1:36" s="258" customFormat="1" x14ac:dyDescent="0.2">
      <c r="A64" s="269"/>
      <c r="B64" s="269"/>
      <c r="C64" s="269"/>
      <c r="D64" s="282"/>
      <c r="E64" s="269"/>
      <c r="F64" s="269"/>
    </row>
    <row r="65" spans="1:6" s="258" customFormat="1" x14ac:dyDescent="0.2">
      <c r="A65" s="269"/>
      <c r="B65" s="269"/>
      <c r="C65" s="269"/>
      <c r="D65" s="282"/>
      <c r="E65" s="269"/>
      <c r="F65" s="269"/>
    </row>
    <row r="66" spans="1:6" s="258" customFormat="1" x14ac:dyDescent="0.2">
      <c r="A66" s="269"/>
      <c r="B66" s="269"/>
      <c r="C66" s="269"/>
      <c r="D66" s="282"/>
      <c r="E66" s="269"/>
      <c r="F66" s="269"/>
    </row>
    <row r="67" spans="1:6" s="258" customFormat="1" x14ac:dyDescent="0.2">
      <c r="A67" s="269"/>
      <c r="B67" s="269"/>
      <c r="C67" s="269"/>
      <c r="D67" s="282"/>
      <c r="E67" s="269"/>
      <c r="F67" s="269"/>
    </row>
    <row r="68" spans="1:6" s="258" customFormat="1" x14ac:dyDescent="0.2">
      <c r="A68" s="269"/>
      <c r="B68" s="269"/>
      <c r="C68" s="269"/>
      <c r="D68" s="282"/>
      <c r="E68" s="269"/>
      <c r="F68" s="269"/>
    </row>
    <row r="69" spans="1:6" s="258" customFormat="1" x14ac:dyDescent="0.2">
      <c r="A69" s="269"/>
      <c r="B69" s="269"/>
      <c r="C69" s="269"/>
      <c r="D69" s="282"/>
      <c r="E69" s="269"/>
      <c r="F69" s="269"/>
    </row>
    <row r="70" spans="1:6" s="258" customFormat="1" x14ac:dyDescent="0.2">
      <c r="A70" s="269"/>
      <c r="B70" s="269"/>
      <c r="C70" s="269"/>
      <c r="D70" s="282"/>
      <c r="E70" s="269"/>
      <c r="F70" s="269"/>
    </row>
    <row r="71" spans="1:6" s="258" customFormat="1" x14ac:dyDescent="0.2">
      <c r="A71" s="269"/>
      <c r="B71" s="269"/>
      <c r="C71" s="269"/>
      <c r="D71" s="269"/>
      <c r="E71" s="269"/>
      <c r="F71" s="269"/>
    </row>
    <row r="72" spans="1:6" s="258" customFormat="1" x14ac:dyDescent="0.2">
      <c r="A72" s="269"/>
      <c r="B72" s="269"/>
      <c r="C72" s="269"/>
      <c r="D72" s="269"/>
      <c r="E72" s="269"/>
      <c r="F72" s="269"/>
    </row>
    <row r="73" spans="1:6" s="258" customFormat="1" x14ac:dyDescent="0.2">
      <c r="A73" s="269"/>
      <c r="B73" s="269"/>
      <c r="C73" s="269"/>
      <c r="D73" s="269"/>
      <c r="E73" s="269"/>
      <c r="F73" s="269"/>
    </row>
    <row r="74" spans="1:6" s="258" customFormat="1" x14ac:dyDescent="0.2">
      <c r="A74" s="269"/>
      <c r="B74" s="269"/>
      <c r="C74" s="269"/>
      <c r="D74" s="269"/>
      <c r="E74" s="269"/>
      <c r="F74" s="269"/>
    </row>
    <row r="75" spans="1:6" s="258" customFormat="1" x14ac:dyDescent="0.2">
      <c r="A75" s="269"/>
      <c r="B75" s="269"/>
      <c r="C75" s="269"/>
      <c r="D75" s="269"/>
      <c r="E75" s="269"/>
      <c r="F75" s="269"/>
    </row>
    <row r="76" spans="1:6" s="258" customFormat="1" x14ac:dyDescent="0.2">
      <c r="A76" s="269"/>
      <c r="B76" s="269"/>
      <c r="C76" s="269"/>
      <c r="D76" s="269"/>
      <c r="E76" s="269"/>
      <c r="F76" s="269"/>
    </row>
    <row r="77" spans="1:6" s="258" customFormat="1" x14ac:dyDescent="0.2">
      <c r="A77" s="269"/>
      <c r="B77" s="269"/>
      <c r="C77" s="269"/>
      <c r="D77" s="269"/>
      <c r="E77" s="269"/>
      <c r="F77" s="269"/>
    </row>
    <row r="78" spans="1:6" s="258" customFormat="1" x14ac:dyDescent="0.2">
      <c r="A78" s="269"/>
      <c r="B78" s="269"/>
      <c r="C78" s="269"/>
      <c r="D78" s="269"/>
      <c r="E78" s="269"/>
      <c r="F78" s="269"/>
    </row>
    <row r="79" spans="1:6" s="258" customFormat="1" x14ac:dyDescent="0.2">
      <c r="A79" s="269"/>
      <c r="B79" s="269"/>
      <c r="C79" s="269"/>
      <c r="D79" s="269"/>
      <c r="E79" s="269"/>
      <c r="F79" s="269"/>
    </row>
    <row r="80" spans="1:6" s="258" customFormat="1" x14ac:dyDescent="0.2">
      <c r="A80" s="269"/>
      <c r="B80" s="269"/>
      <c r="C80" s="269"/>
      <c r="D80" s="269"/>
      <c r="E80" s="269"/>
      <c r="F80" s="269"/>
    </row>
    <row r="81" spans="1:11" s="258" customFormat="1" x14ac:dyDescent="0.2">
      <c r="A81" s="269"/>
      <c r="B81" s="269"/>
      <c r="C81" s="269"/>
      <c r="D81" s="269"/>
      <c r="E81" s="269"/>
      <c r="F81" s="269"/>
    </row>
    <row r="82" spans="1:11" s="258" customFormat="1" x14ac:dyDescent="0.2">
      <c r="A82" s="269"/>
      <c r="B82" s="269"/>
      <c r="C82" s="269"/>
      <c r="D82" s="269"/>
      <c r="E82" s="269"/>
      <c r="F82" s="269"/>
    </row>
    <row r="83" spans="1:11" s="258" customFormat="1" x14ac:dyDescent="0.2">
      <c r="A83" s="269"/>
      <c r="B83" s="269"/>
      <c r="C83" s="269"/>
      <c r="D83" s="269"/>
      <c r="E83" s="269"/>
      <c r="F83" s="269"/>
    </row>
    <row r="84" spans="1:11" s="258" customFormat="1" x14ac:dyDescent="0.2">
      <c r="A84" s="269"/>
      <c r="B84" s="269"/>
      <c r="C84" s="269"/>
      <c r="D84" s="269"/>
      <c r="E84" s="269"/>
      <c r="F84" s="269"/>
    </row>
    <row r="85" spans="1:11" s="258" customFormat="1" x14ac:dyDescent="0.2">
      <c r="A85" s="269"/>
      <c r="B85" s="269"/>
      <c r="C85" s="269"/>
      <c r="D85" s="269"/>
      <c r="E85" s="269"/>
      <c r="F85" s="269"/>
    </row>
    <row r="86" spans="1:11" s="258" customFormat="1" x14ac:dyDescent="0.2">
      <c r="A86" s="269"/>
      <c r="B86" s="269"/>
      <c r="C86" s="269"/>
      <c r="D86" s="269"/>
      <c r="E86" s="269"/>
      <c r="F86" s="269"/>
    </row>
    <row r="87" spans="1:11" s="258" customFormat="1" x14ac:dyDescent="0.2">
      <c r="A87" s="269"/>
      <c r="B87" s="269"/>
      <c r="C87" s="269"/>
      <c r="D87" s="269"/>
      <c r="E87" s="269"/>
      <c r="F87" s="269"/>
      <c r="G87" s="234"/>
      <c r="H87" s="234"/>
      <c r="I87" s="234"/>
      <c r="J87" s="234"/>
      <c r="K87" s="234"/>
    </row>
    <row r="88" spans="1:11" s="258" customFormat="1" x14ac:dyDescent="0.2">
      <c r="A88" s="269"/>
      <c r="B88" s="269"/>
      <c r="C88" s="269"/>
      <c r="D88" s="269"/>
      <c r="E88" s="269"/>
      <c r="F88" s="269"/>
      <c r="G88" s="234"/>
      <c r="H88" s="234"/>
      <c r="I88" s="234"/>
      <c r="J88" s="234"/>
      <c r="K88" s="234"/>
    </row>
    <row r="89" spans="1:11" x14ac:dyDescent="0.2">
      <c r="A89" s="233"/>
      <c r="B89" s="248"/>
      <c r="C89" s="233"/>
      <c r="D89" s="233"/>
      <c r="E89" s="233"/>
      <c r="F89" s="233"/>
    </row>
    <row r="90" spans="1:11" x14ac:dyDescent="0.2">
      <c r="A90" s="233"/>
      <c r="B90" s="233"/>
      <c r="C90" s="233"/>
      <c r="D90" s="233"/>
      <c r="E90" s="233"/>
      <c r="F90" s="233"/>
    </row>
    <row r="91" spans="1:11" x14ac:dyDescent="0.2">
      <c r="A91" s="233"/>
      <c r="B91" s="233"/>
      <c r="C91" s="248"/>
      <c r="D91" s="248"/>
      <c r="E91" s="233"/>
      <c r="F91" s="233"/>
    </row>
    <row r="92" spans="1:11" x14ac:dyDescent="0.2">
      <c r="A92" s="233"/>
      <c r="B92" s="233"/>
      <c r="C92" s="233"/>
      <c r="D92" s="233"/>
      <c r="E92" s="233"/>
      <c r="F92" s="233"/>
    </row>
    <row r="93" spans="1:11" x14ac:dyDescent="0.2">
      <c r="A93" s="233"/>
      <c r="B93" s="233"/>
      <c r="C93" s="233"/>
      <c r="D93" s="233"/>
      <c r="E93" s="233"/>
      <c r="F93" s="233"/>
    </row>
    <row r="94" spans="1:11" x14ac:dyDescent="0.2">
      <c r="A94" s="233"/>
      <c r="B94" s="233"/>
      <c r="C94" s="233"/>
      <c r="D94" s="233"/>
      <c r="E94" s="233"/>
      <c r="F94" s="233"/>
    </row>
    <row r="95" spans="1:11" x14ac:dyDescent="0.2">
      <c r="A95" s="233"/>
      <c r="B95" s="233"/>
      <c r="C95" s="233"/>
      <c r="D95" s="233"/>
      <c r="E95" s="233"/>
      <c r="F95" s="233"/>
    </row>
    <row r="96" spans="1:11" x14ac:dyDescent="0.2">
      <c r="A96" s="233"/>
      <c r="B96" s="233"/>
      <c r="C96" s="233"/>
      <c r="D96" s="233"/>
      <c r="E96" s="233"/>
      <c r="F96" s="233"/>
    </row>
    <row r="97" spans="1:6" x14ac:dyDescent="0.2">
      <c r="A97" s="233"/>
      <c r="B97" s="233"/>
      <c r="C97" s="233"/>
      <c r="D97" s="233"/>
      <c r="E97" s="233"/>
      <c r="F97" s="233"/>
    </row>
    <row r="98" spans="1:6" x14ac:dyDescent="0.2">
      <c r="A98" s="233"/>
      <c r="B98" s="233"/>
      <c r="C98" s="233"/>
      <c r="D98" s="233"/>
      <c r="E98" s="233"/>
      <c r="F98" s="233"/>
    </row>
    <row r="99" spans="1:6" x14ac:dyDescent="0.2">
      <c r="A99" s="233"/>
      <c r="B99" s="233"/>
      <c r="C99" s="233"/>
      <c r="D99" s="233"/>
      <c r="E99" s="233"/>
      <c r="F99" s="233"/>
    </row>
    <row r="100" spans="1:6" x14ac:dyDescent="0.2">
      <c r="A100" s="233"/>
      <c r="B100" s="233"/>
      <c r="C100" s="233"/>
      <c r="D100" s="233"/>
      <c r="E100" s="233"/>
      <c r="F100" s="233"/>
    </row>
    <row r="101" spans="1:6" x14ac:dyDescent="0.2">
      <c r="A101" s="233"/>
      <c r="B101" s="233"/>
      <c r="C101" s="233"/>
      <c r="D101" s="233"/>
      <c r="E101" s="233"/>
      <c r="F101" s="233"/>
    </row>
    <row r="102" spans="1:6" x14ac:dyDescent="0.2">
      <c r="A102" s="233"/>
      <c r="B102" s="233"/>
      <c r="C102" s="233"/>
      <c r="D102" s="233"/>
      <c r="E102" s="233"/>
      <c r="F102" s="233"/>
    </row>
    <row r="103" spans="1:6" x14ac:dyDescent="0.2">
      <c r="A103" s="233"/>
      <c r="B103" s="233"/>
      <c r="C103" s="233"/>
      <c r="D103" s="233"/>
      <c r="E103" s="233"/>
      <c r="F103" s="233"/>
    </row>
    <row r="104" spans="1:6" x14ac:dyDescent="0.2">
      <c r="A104" s="233"/>
      <c r="B104" s="233"/>
      <c r="C104" s="233"/>
      <c r="D104" s="233"/>
      <c r="E104" s="233"/>
      <c r="F104" s="233"/>
    </row>
    <row r="105" spans="1:6" x14ac:dyDescent="0.2">
      <c r="A105" s="233"/>
      <c r="B105" s="233"/>
      <c r="C105" s="233"/>
      <c r="D105" s="233"/>
      <c r="E105" s="233"/>
      <c r="F105" s="233"/>
    </row>
    <row r="106" spans="1:6" x14ac:dyDescent="0.2">
      <c r="A106" s="233"/>
      <c r="B106" s="233"/>
      <c r="C106" s="233"/>
      <c r="D106" s="233"/>
      <c r="E106" s="233"/>
      <c r="F106" s="233"/>
    </row>
    <row r="107" spans="1:6" x14ac:dyDescent="0.2">
      <c r="A107" s="233"/>
      <c r="B107" s="233"/>
      <c r="C107" s="233"/>
      <c r="D107" s="233"/>
      <c r="E107" s="233"/>
      <c r="F107" s="233"/>
    </row>
    <row r="108" spans="1:6" x14ac:dyDescent="0.2">
      <c r="A108" s="233"/>
      <c r="B108" s="233"/>
      <c r="C108" s="233"/>
      <c r="D108" s="233"/>
      <c r="E108" s="233"/>
      <c r="F108" s="233"/>
    </row>
    <row r="109" spans="1:6" x14ac:dyDescent="0.2">
      <c r="A109" s="233"/>
      <c r="B109" s="233"/>
      <c r="C109" s="233"/>
      <c r="D109" s="233"/>
      <c r="E109" s="233"/>
      <c r="F109" s="233"/>
    </row>
    <row r="110" spans="1:6" x14ac:dyDescent="0.2">
      <c r="A110" s="233"/>
      <c r="B110" s="233"/>
      <c r="C110" s="233"/>
      <c r="D110" s="233"/>
      <c r="E110" s="233"/>
      <c r="F110" s="233"/>
    </row>
    <row r="111" spans="1:6" x14ac:dyDescent="0.2">
      <c r="A111" s="233"/>
      <c r="B111" s="233"/>
      <c r="C111" s="233"/>
      <c r="D111" s="233"/>
      <c r="E111" s="233"/>
      <c r="F111" s="233"/>
    </row>
    <row r="112" spans="1:6" x14ac:dyDescent="0.2">
      <c r="A112" s="233"/>
      <c r="B112" s="233"/>
      <c r="C112" s="233"/>
      <c r="D112" s="233"/>
      <c r="E112" s="233"/>
      <c r="F112" s="233"/>
    </row>
    <row r="113" spans="1:6" x14ac:dyDescent="0.2">
      <c r="A113" s="233"/>
      <c r="B113" s="233"/>
      <c r="C113" s="233"/>
      <c r="D113" s="233"/>
      <c r="E113" s="233"/>
      <c r="F113" s="233"/>
    </row>
    <row r="114" spans="1:6" x14ac:dyDescent="0.2">
      <c r="A114" s="233"/>
      <c r="B114" s="233"/>
      <c r="C114" s="233"/>
      <c r="D114" s="233"/>
      <c r="E114" s="233"/>
      <c r="F114" s="233"/>
    </row>
    <row r="115" spans="1:6" x14ac:dyDescent="0.2">
      <c r="A115" s="233"/>
      <c r="B115" s="233"/>
      <c r="C115" s="233"/>
      <c r="D115" s="233"/>
      <c r="E115" s="233"/>
      <c r="F115" s="233"/>
    </row>
    <row r="116" spans="1:6" x14ac:dyDescent="0.2">
      <c r="A116" s="233"/>
      <c r="B116" s="233"/>
      <c r="C116" s="233"/>
      <c r="D116" s="233"/>
      <c r="E116" s="233"/>
      <c r="F116" s="233"/>
    </row>
    <row r="117" spans="1:6" x14ac:dyDescent="0.2">
      <c r="A117" s="233"/>
      <c r="B117" s="233"/>
      <c r="C117" s="233"/>
      <c r="D117" s="233"/>
      <c r="E117" s="233"/>
      <c r="F117" s="233"/>
    </row>
    <row r="118" spans="1:6" x14ac:dyDescent="0.2">
      <c r="A118" s="233"/>
      <c r="B118" s="233"/>
      <c r="C118" s="233"/>
      <c r="D118" s="233"/>
      <c r="E118" s="233"/>
      <c r="F118" s="233"/>
    </row>
    <row r="119" spans="1:6" x14ac:dyDescent="0.2">
      <c r="A119" s="233"/>
      <c r="B119" s="233"/>
      <c r="C119" s="233"/>
      <c r="D119" s="233"/>
      <c r="E119" s="233"/>
      <c r="F119" s="233"/>
    </row>
    <row r="120" spans="1:6" x14ac:dyDescent="0.2">
      <c r="A120" s="233"/>
      <c r="B120" s="233"/>
      <c r="C120" s="233"/>
      <c r="D120" s="233"/>
      <c r="E120" s="233"/>
      <c r="F120" s="233"/>
    </row>
    <row r="121" spans="1:6" x14ac:dyDescent="0.2">
      <c r="A121" s="233"/>
      <c r="B121" s="233"/>
      <c r="C121" s="233"/>
      <c r="D121" s="233"/>
      <c r="E121" s="233"/>
      <c r="F121" s="233"/>
    </row>
    <row r="122" spans="1:6" x14ac:dyDescent="0.2">
      <c r="A122" s="233"/>
      <c r="B122" s="233"/>
      <c r="C122" s="233"/>
      <c r="D122" s="233"/>
      <c r="E122" s="233"/>
      <c r="F122" s="233"/>
    </row>
    <row r="123" spans="1:6" x14ac:dyDescent="0.2">
      <c r="A123" s="233"/>
      <c r="B123" s="233"/>
      <c r="C123" s="233"/>
      <c r="D123" s="17"/>
      <c r="E123" s="233"/>
      <c r="F123" s="233"/>
    </row>
    <row r="124" spans="1:6" x14ac:dyDescent="0.2">
      <c r="A124" s="233"/>
      <c r="B124" s="233"/>
      <c r="C124" s="233"/>
      <c r="D124" s="233"/>
      <c r="E124" s="233"/>
      <c r="F124" s="233"/>
    </row>
    <row r="125" spans="1:6" x14ac:dyDescent="0.2">
      <c r="A125" s="233"/>
      <c r="B125" s="233"/>
      <c r="C125" s="233"/>
      <c r="D125" s="233"/>
      <c r="E125" s="233"/>
      <c r="F125" s="233"/>
    </row>
    <row r="126" spans="1:6" x14ac:dyDescent="0.2">
      <c r="A126" s="233"/>
      <c r="B126" s="233"/>
      <c r="C126" s="233"/>
      <c r="D126" s="233"/>
      <c r="E126" s="233"/>
      <c r="F126" s="233"/>
    </row>
    <row r="127" spans="1:6" x14ac:dyDescent="0.2">
      <c r="A127" s="233"/>
      <c r="B127" s="233"/>
      <c r="C127" s="233"/>
      <c r="D127" s="233"/>
      <c r="E127" s="233"/>
      <c r="F127" s="233"/>
    </row>
    <row r="128" spans="1:6" x14ac:dyDescent="0.2">
      <c r="A128" s="233"/>
      <c r="B128" s="233"/>
      <c r="C128" s="233"/>
      <c r="D128" s="233"/>
      <c r="E128" s="233"/>
      <c r="F128" s="233"/>
    </row>
    <row r="129" spans="1:6" x14ac:dyDescent="0.2">
      <c r="A129" s="233"/>
      <c r="B129" s="233"/>
      <c r="C129" s="233"/>
      <c r="D129" s="233"/>
      <c r="E129" s="233"/>
      <c r="F129" s="233"/>
    </row>
    <row r="130" spans="1:6" x14ac:dyDescent="0.2">
      <c r="A130" s="233"/>
      <c r="B130" s="233"/>
      <c r="C130" s="233"/>
      <c r="D130" s="233"/>
      <c r="E130" s="233"/>
      <c r="F130" s="233"/>
    </row>
    <row r="131" spans="1:6" x14ac:dyDescent="0.2">
      <c r="A131" s="233"/>
      <c r="B131" s="233"/>
      <c r="C131" s="233"/>
      <c r="D131" s="233"/>
      <c r="E131" s="233"/>
      <c r="F131" s="233"/>
    </row>
    <row r="132" spans="1:6" x14ac:dyDescent="0.2">
      <c r="A132" s="233"/>
      <c r="B132" s="233"/>
      <c r="C132" s="233"/>
      <c r="D132" s="233"/>
      <c r="E132" s="233"/>
      <c r="F132" s="233"/>
    </row>
    <row r="133" spans="1:6" x14ac:dyDescent="0.2">
      <c r="A133" s="233"/>
      <c r="B133" s="233"/>
      <c r="C133" s="233"/>
      <c r="D133" s="233"/>
      <c r="E133" s="233"/>
      <c r="F133" s="233"/>
    </row>
    <row r="134" spans="1:6" x14ac:dyDescent="0.2">
      <c r="A134" s="233"/>
      <c r="B134" s="233"/>
      <c r="C134" s="233"/>
      <c r="D134" s="233"/>
      <c r="E134" s="233"/>
      <c r="F134" s="233"/>
    </row>
    <row r="135" spans="1:6" x14ac:dyDescent="0.2">
      <c r="A135" s="233"/>
      <c r="B135" s="233"/>
      <c r="C135" s="233"/>
      <c r="D135" s="233"/>
      <c r="E135" s="233"/>
      <c r="F135" s="233"/>
    </row>
    <row r="136" spans="1:6" x14ac:dyDescent="0.2">
      <c r="A136" s="233"/>
      <c r="B136" s="233"/>
      <c r="C136" s="233"/>
      <c r="D136" s="233"/>
      <c r="E136" s="233"/>
      <c r="F136" s="233"/>
    </row>
    <row r="137" spans="1:6" x14ac:dyDescent="0.2">
      <c r="A137" s="233"/>
      <c r="B137" s="233"/>
      <c r="C137" s="233"/>
      <c r="D137" s="233"/>
      <c r="E137" s="233"/>
      <c r="F137" s="233"/>
    </row>
    <row r="138" spans="1:6" x14ac:dyDescent="0.2">
      <c r="A138" s="233"/>
      <c r="B138" s="233"/>
      <c r="C138" s="233"/>
      <c r="D138" s="233"/>
      <c r="E138" s="233"/>
      <c r="F138" s="233"/>
    </row>
    <row r="139" spans="1:6" x14ac:dyDescent="0.2">
      <c r="A139" s="233"/>
      <c r="B139" s="233"/>
      <c r="C139" s="233"/>
      <c r="D139" s="233"/>
      <c r="E139" s="233"/>
      <c r="F139" s="233"/>
    </row>
    <row r="140" spans="1:6" x14ac:dyDescent="0.2">
      <c r="A140" s="233"/>
      <c r="B140" s="233"/>
      <c r="C140" s="233"/>
      <c r="D140" s="233"/>
      <c r="E140" s="233"/>
      <c r="F140" s="233"/>
    </row>
    <row r="141" spans="1:6" x14ac:dyDescent="0.2">
      <c r="A141" s="233"/>
      <c r="B141" s="233"/>
      <c r="C141" s="233"/>
      <c r="D141" s="233"/>
      <c r="E141" s="233"/>
      <c r="F141" s="233"/>
    </row>
    <row r="142" spans="1:6" x14ac:dyDescent="0.2">
      <c r="A142" s="233"/>
      <c r="B142" s="233"/>
      <c r="C142" s="233"/>
      <c r="D142" s="233"/>
      <c r="E142" s="233"/>
      <c r="F142" s="233"/>
    </row>
    <row r="143" spans="1:6" x14ac:dyDescent="0.2">
      <c r="A143" s="233"/>
      <c r="B143" s="233"/>
      <c r="C143" s="233"/>
      <c r="D143" s="233"/>
      <c r="E143" s="233"/>
      <c r="F143" s="233"/>
    </row>
    <row r="144" spans="1:6" x14ac:dyDescent="0.2">
      <c r="A144" s="233"/>
      <c r="B144" s="233"/>
      <c r="C144" s="233"/>
      <c r="D144" s="233"/>
      <c r="E144" s="233"/>
      <c r="F144" s="233"/>
    </row>
    <row r="145" spans="1:6" x14ac:dyDescent="0.2">
      <c r="A145" s="233"/>
      <c r="B145" s="233"/>
      <c r="C145" s="233"/>
      <c r="D145" s="233"/>
      <c r="E145" s="233"/>
      <c r="F145" s="233"/>
    </row>
    <row r="146" spans="1:6" x14ac:dyDescent="0.2">
      <c r="A146" s="233"/>
      <c r="B146" s="233"/>
      <c r="C146" s="233"/>
      <c r="D146" s="233"/>
      <c r="E146" s="233"/>
      <c r="F146" s="233"/>
    </row>
    <row r="147" spans="1:6" x14ac:dyDescent="0.2">
      <c r="A147" s="233"/>
      <c r="B147" s="233"/>
      <c r="C147" s="233"/>
      <c r="D147" s="233"/>
      <c r="E147" s="233"/>
      <c r="F147" s="233"/>
    </row>
    <row r="148" spans="1:6" x14ac:dyDescent="0.2">
      <c r="A148" s="233"/>
      <c r="B148" s="233"/>
      <c r="C148" s="233"/>
      <c r="D148" s="233"/>
      <c r="E148" s="233"/>
      <c r="F148" s="233"/>
    </row>
    <row r="149" spans="1:6" x14ac:dyDescent="0.2">
      <c r="A149" s="233"/>
      <c r="B149" s="233"/>
      <c r="C149" s="233"/>
      <c r="D149" s="233"/>
      <c r="E149" s="233"/>
      <c r="F149" s="233"/>
    </row>
    <row r="150" spans="1:6" x14ac:dyDescent="0.2">
      <c r="A150" s="233"/>
      <c r="B150" s="233"/>
      <c r="C150" s="233"/>
      <c r="D150" s="233"/>
      <c r="E150" s="233"/>
      <c r="F150" s="233"/>
    </row>
    <row r="151" spans="1:6" x14ac:dyDescent="0.2">
      <c r="A151" s="233"/>
      <c r="B151" s="233"/>
      <c r="C151" s="233"/>
      <c r="D151" s="233"/>
      <c r="E151" s="233"/>
      <c r="F151" s="233"/>
    </row>
    <row r="152" spans="1:6" x14ac:dyDescent="0.2">
      <c r="A152" s="233"/>
      <c r="B152" s="233"/>
      <c r="C152" s="233"/>
      <c r="D152" s="233"/>
      <c r="E152" s="233"/>
      <c r="F152" s="233"/>
    </row>
    <row r="153" spans="1:6" x14ac:dyDescent="0.2">
      <c r="A153" s="233"/>
      <c r="B153" s="233"/>
      <c r="C153" s="233"/>
      <c r="D153" s="233"/>
      <c r="E153" s="233"/>
      <c r="F153" s="233"/>
    </row>
    <row r="154" spans="1:6" x14ac:dyDescent="0.2">
      <c r="A154" s="233"/>
      <c r="B154" s="233"/>
      <c r="C154" s="233"/>
      <c r="D154" s="233"/>
      <c r="E154" s="233"/>
      <c r="F154" s="233"/>
    </row>
    <row r="155" spans="1:6" x14ac:dyDescent="0.2">
      <c r="A155" s="233"/>
      <c r="B155" s="233"/>
      <c r="C155" s="233"/>
      <c r="D155" s="233"/>
      <c r="E155" s="233"/>
      <c r="F155" s="233"/>
    </row>
    <row r="156" spans="1:6" x14ac:dyDescent="0.2">
      <c r="A156" s="233"/>
      <c r="B156" s="233"/>
      <c r="C156" s="233"/>
      <c r="D156" s="233"/>
      <c r="E156" s="233"/>
      <c r="F156" s="233"/>
    </row>
    <row r="157" spans="1:6" x14ac:dyDescent="0.2">
      <c r="A157" s="233"/>
      <c r="B157" s="233"/>
      <c r="C157" s="233"/>
      <c r="D157" s="233"/>
      <c r="E157" s="233"/>
      <c r="F157" s="233"/>
    </row>
    <row r="158" spans="1:6" x14ac:dyDescent="0.2">
      <c r="A158" s="233"/>
      <c r="B158" s="233"/>
      <c r="C158" s="233"/>
      <c r="D158" s="233"/>
      <c r="E158" s="233"/>
      <c r="F158" s="233"/>
    </row>
    <row r="159" spans="1:6" x14ac:dyDescent="0.2">
      <c r="A159" s="233"/>
      <c r="B159" s="233"/>
      <c r="C159" s="233"/>
      <c r="D159" s="233"/>
      <c r="E159" s="233"/>
      <c r="F159" s="233"/>
    </row>
    <row r="160" spans="1:6" x14ac:dyDescent="0.2">
      <c r="A160" s="233"/>
      <c r="B160" s="233"/>
      <c r="C160" s="233"/>
      <c r="D160" s="233"/>
      <c r="E160" s="233"/>
      <c r="F160" s="233"/>
    </row>
    <row r="161" spans="1:6" x14ac:dyDescent="0.2">
      <c r="A161" s="233"/>
      <c r="B161" s="233"/>
      <c r="C161" s="233"/>
      <c r="D161" s="233"/>
      <c r="E161" s="233"/>
      <c r="F161" s="233"/>
    </row>
    <row r="162" spans="1:6" x14ac:dyDescent="0.2">
      <c r="A162" s="233"/>
      <c r="B162" s="233"/>
      <c r="C162" s="233"/>
      <c r="D162" s="233"/>
      <c r="E162" s="233"/>
      <c r="F162" s="233"/>
    </row>
    <row r="163" spans="1:6" x14ac:dyDescent="0.2">
      <c r="A163" s="233"/>
      <c r="B163" s="233"/>
      <c r="C163" s="233"/>
      <c r="D163" s="233"/>
      <c r="E163" s="233"/>
      <c r="F163" s="233"/>
    </row>
    <row r="164" spans="1:6" x14ac:dyDescent="0.2">
      <c r="A164" s="233"/>
      <c r="B164" s="233"/>
      <c r="C164" s="233"/>
      <c r="D164" s="233"/>
      <c r="E164" s="233"/>
      <c r="F164" s="233"/>
    </row>
    <row r="165" spans="1:6" x14ac:dyDescent="0.2">
      <c r="A165" s="233"/>
      <c r="B165" s="233"/>
      <c r="C165" s="233"/>
      <c r="D165" s="233"/>
      <c r="E165" s="233"/>
      <c r="F165" s="233"/>
    </row>
    <row r="166" spans="1:6" x14ac:dyDescent="0.2">
      <c r="A166" s="233"/>
      <c r="B166" s="233"/>
      <c r="C166" s="233"/>
      <c r="D166" s="233"/>
      <c r="E166" s="233"/>
      <c r="F166" s="233"/>
    </row>
    <row r="167" spans="1:6" x14ac:dyDescent="0.2">
      <c r="A167" s="233"/>
      <c r="B167" s="233"/>
      <c r="C167" s="233"/>
      <c r="D167" s="233"/>
      <c r="E167" s="233"/>
      <c r="F167" s="233"/>
    </row>
    <row r="168" spans="1:6" x14ac:dyDescent="0.2">
      <c r="A168" s="233"/>
      <c r="B168" s="233"/>
      <c r="C168" s="233"/>
      <c r="D168" s="233"/>
      <c r="E168" s="233"/>
      <c r="F168" s="233"/>
    </row>
    <row r="169" spans="1:6" x14ac:dyDescent="0.2">
      <c r="A169" s="233"/>
      <c r="B169" s="233"/>
      <c r="C169" s="233"/>
      <c r="D169" s="233"/>
      <c r="E169" s="233"/>
      <c r="F169" s="233"/>
    </row>
    <row r="170" spans="1:6" x14ac:dyDescent="0.2">
      <c r="A170" s="233"/>
      <c r="B170" s="233"/>
      <c r="C170" s="233"/>
      <c r="D170" s="233"/>
      <c r="E170" s="233"/>
      <c r="F170" s="233"/>
    </row>
    <row r="171" spans="1:6" x14ac:dyDescent="0.2">
      <c r="A171" s="233"/>
      <c r="B171" s="233"/>
      <c r="C171" s="233"/>
      <c r="D171" s="233"/>
      <c r="E171" s="233"/>
      <c r="F171" s="233"/>
    </row>
    <row r="172" spans="1:6" x14ac:dyDescent="0.2">
      <c r="A172" s="233"/>
      <c r="B172" s="233"/>
      <c r="C172" s="233"/>
      <c r="D172" s="233"/>
      <c r="E172" s="233"/>
      <c r="F172" s="233"/>
    </row>
    <row r="173" spans="1:6" x14ac:dyDescent="0.2">
      <c r="A173" s="233"/>
      <c r="B173" s="233"/>
      <c r="C173" s="233"/>
      <c r="D173" s="233"/>
      <c r="E173" s="233"/>
      <c r="F173" s="233"/>
    </row>
    <row r="174" spans="1:6" x14ac:dyDescent="0.2">
      <c r="A174" s="233"/>
      <c r="B174" s="233"/>
      <c r="C174" s="233"/>
      <c r="D174" s="233"/>
      <c r="E174" s="233"/>
      <c r="F174" s="233"/>
    </row>
    <row r="175" spans="1:6" x14ac:dyDescent="0.2">
      <c r="A175" s="233"/>
      <c r="B175" s="233"/>
      <c r="C175" s="233"/>
      <c r="D175" s="233"/>
      <c r="E175" s="233"/>
      <c r="F175" s="233"/>
    </row>
    <row r="176" spans="1:6" x14ac:dyDescent="0.2">
      <c r="A176" s="233"/>
      <c r="B176" s="233"/>
      <c r="C176" s="233"/>
      <c r="D176" s="233"/>
      <c r="E176" s="233"/>
      <c r="F176" s="233"/>
    </row>
    <row r="177" spans="1:6" x14ac:dyDescent="0.2">
      <c r="A177" s="233"/>
      <c r="B177" s="233"/>
      <c r="C177" s="233"/>
      <c r="D177" s="233"/>
      <c r="E177" s="233"/>
      <c r="F177" s="233"/>
    </row>
    <row r="178" spans="1:6" x14ac:dyDescent="0.2">
      <c r="A178" s="233"/>
      <c r="B178" s="233"/>
      <c r="C178" s="233"/>
      <c r="D178" s="233"/>
      <c r="E178" s="233"/>
      <c r="F178" s="233"/>
    </row>
    <row r="179" spans="1:6" x14ac:dyDescent="0.2">
      <c r="A179" s="233"/>
      <c r="B179" s="233"/>
      <c r="C179" s="233"/>
      <c r="D179" s="233"/>
      <c r="E179" s="233"/>
      <c r="F179" s="233"/>
    </row>
    <row r="180" spans="1:6" x14ac:dyDescent="0.2">
      <c r="A180" s="233"/>
      <c r="B180" s="233"/>
      <c r="C180" s="233"/>
      <c r="D180" s="233"/>
      <c r="E180" s="233"/>
      <c r="F180" s="233"/>
    </row>
    <row r="181" spans="1:6" x14ac:dyDescent="0.2">
      <c r="A181" s="233"/>
      <c r="B181" s="233"/>
      <c r="C181" s="233"/>
      <c r="D181" s="233"/>
      <c r="E181" s="233"/>
      <c r="F181" s="233"/>
    </row>
    <row r="182" spans="1:6" x14ac:dyDescent="0.2">
      <c r="A182" s="233"/>
      <c r="B182" s="233"/>
      <c r="C182" s="233"/>
      <c r="D182" s="233"/>
      <c r="E182" s="233"/>
      <c r="F182" s="233"/>
    </row>
    <row r="183" spans="1:6" x14ac:dyDescent="0.2">
      <c r="A183" s="233"/>
      <c r="B183" s="233"/>
      <c r="C183" s="233"/>
      <c r="D183" s="233"/>
      <c r="E183" s="233"/>
      <c r="F183" s="233"/>
    </row>
    <row r="184" spans="1:6" x14ac:dyDescent="0.2">
      <c r="A184" s="233"/>
      <c r="B184" s="233"/>
      <c r="C184" s="233"/>
      <c r="D184" s="233"/>
      <c r="E184" s="233"/>
      <c r="F184" s="233"/>
    </row>
    <row r="185" spans="1:6" x14ac:dyDescent="0.2">
      <c r="A185" s="233"/>
      <c r="B185" s="233"/>
      <c r="C185" s="233"/>
      <c r="D185" s="233"/>
      <c r="E185" s="233"/>
      <c r="F185" s="233"/>
    </row>
    <row r="186" spans="1:6" x14ac:dyDescent="0.2">
      <c r="A186" s="233"/>
      <c r="B186" s="233"/>
      <c r="C186" s="233"/>
      <c r="D186" s="233"/>
      <c r="E186" s="233"/>
      <c r="F186" s="233"/>
    </row>
    <row r="187" spans="1:6" x14ac:dyDescent="0.2">
      <c r="A187" s="233"/>
      <c r="B187" s="233"/>
      <c r="C187" s="233"/>
      <c r="D187" s="233"/>
      <c r="E187" s="233"/>
      <c r="F187" s="233"/>
    </row>
    <row r="188" spans="1:6" x14ac:dyDescent="0.2">
      <c r="A188" s="233"/>
      <c r="B188" s="233"/>
      <c r="C188" s="233"/>
      <c r="D188" s="233"/>
      <c r="E188" s="233"/>
      <c r="F188" s="233"/>
    </row>
    <row r="189" spans="1:6" x14ac:dyDescent="0.2">
      <c r="A189" s="233"/>
      <c r="B189" s="233"/>
      <c r="C189" s="233"/>
      <c r="D189" s="233"/>
      <c r="E189" s="233"/>
      <c r="F189" s="233"/>
    </row>
    <row r="190" spans="1:6" x14ac:dyDescent="0.2">
      <c r="A190" s="233"/>
      <c r="B190" s="233"/>
      <c r="C190" s="233"/>
      <c r="D190" s="233"/>
      <c r="E190" s="233"/>
      <c r="F190" s="233"/>
    </row>
    <row r="191" spans="1:6" x14ac:dyDescent="0.2">
      <c r="A191" s="233"/>
      <c r="B191" s="233"/>
      <c r="C191" s="233"/>
      <c r="D191" s="233"/>
      <c r="E191" s="233"/>
      <c r="F191" s="233"/>
    </row>
    <row r="192" spans="1:6" x14ac:dyDescent="0.2">
      <c r="A192" s="233"/>
      <c r="B192" s="233"/>
      <c r="C192" s="233"/>
      <c r="D192" s="233"/>
      <c r="E192" s="233"/>
      <c r="F192" s="233"/>
    </row>
    <row r="193" spans="1:6" x14ac:dyDescent="0.2">
      <c r="A193" s="233"/>
      <c r="B193" s="233"/>
      <c r="C193" s="233"/>
      <c r="D193" s="233"/>
      <c r="E193" s="233"/>
      <c r="F193" s="233"/>
    </row>
    <row r="194" spans="1:6" x14ac:dyDescent="0.2">
      <c r="A194" s="233"/>
      <c r="B194" s="233"/>
      <c r="C194" s="233"/>
      <c r="D194" s="233"/>
      <c r="E194" s="233"/>
      <c r="F194" s="233"/>
    </row>
    <row r="195" spans="1:6" x14ac:dyDescent="0.2">
      <c r="A195" s="233"/>
      <c r="B195" s="233"/>
      <c r="C195" s="233"/>
      <c r="D195" s="233"/>
      <c r="E195" s="233"/>
      <c r="F195" s="233"/>
    </row>
    <row r="196" spans="1:6" x14ac:dyDescent="0.2">
      <c r="A196" s="233"/>
      <c r="B196" s="233"/>
      <c r="C196" s="233"/>
      <c r="D196" s="233"/>
      <c r="E196" s="233"/>
      <c r="F196" s="233"/>
    </row>
    <row r="197" spans="1:6" x14ac:dyDescent="0.2">
      <c r="A197" s="233"/>
      <c r="B197" s="233"/>
      <c r="C197" s="233"/>
      <c r="D197" s="233"/>
      <c r="E197" s="233"/>
      <c r="F197" s="233"/>
    </row>
    <row r="198" spans="1:6" x14ac:dyDescent="0.2">
      <c r="A198" s="233"/>
      <c r="B198" s="233"/>
      <c r="C198" s="233"/>
      <c r="D198" s="233"/>
      <c r="E198" s="233"/>
      <c r="F198" s="233"/>
    </row>
    <row r="199" spans="1:6" x14ac:dyDescent="0.2">
      <c r="A199" s="233"/>
      <c r="B199" s="233"/>
      <c r="C199" s="233"/>
      <c r="D199" s="233"/>
      <c r="E199" s="233"/>
      <c r="F199" s="233"/>
    </row>
    <row r="200" spans="1:6" x14ac:dyDescent="0.2">
      <c r="A200" s="233"/>
      <c r="B200" s="233"/>
      <c r="C200" s="233"/>
      <c r="D200" s="233"/>
      <c r="E200" s="233"/>
      <c r="F200" s="233"/>
    </row>
    <row r="201" spans="1:6" x14ac:dyDescent="0.2">
      <c r="A201" s="233"/>
      <c r="B201" s="233"/>
      <c r="C201" s="233"/>
      <c r="D201" s="233"/>
      <c r="E201" s="233"/>
      <c r="F201" s="233"/>
    </row>
    <row r="202" spans="1:6" x14ac:dyDescent="0.2">
      <c r="A202" s="233"/>
      <c r="B202" s="233"/>
      <c r="C202" s="233"/>
      <c r="D202" s="233"/>
      <c r="E202" s="233"/>
      <c r="F202" s="233"/>
    </row>
    <row r="203" spans="1:6" x14ac:dyDescent="0.2">
      <c r="A203" s="233"/>
      <c r="B203" s="233"/>
      <c r="C203" s="233"/>
      <c r="D203" s="233"/>
      <c r="E203" s="233"/>
      <c r="F203" s="233"/>
    </row>
    <row r="204" spans="1:6" x14ac:dyDescent="0.2">
      <c r="A204" s="233"/>
      <c r="B204" s="233"/>
      <c r="C204" s="233"/>
      <c r="D204" s="233"/>
      <c r="E204" s="233"/>
      <c r="F204" s="233"/>
    </row>
    <row r="205" spans="1:6" x14ac:dyDescent="0.2">
      <c r="A205" s="233"/>
      <c r="B205" s="233"/>
      <c r="C205" s="233"/>
      <c r="D205" s="233"/>
      <c r="E205" s="233"/>
      <c r="F205" s="233"/>
    </row>
    <row r="206" spans="1:6" x14ac:dyDescent="0.2">
      <c r="A206" s="233"/>
      <c r="B206" s="233"/>
      <c r="C206" s="233"/>
      <c r="D206" s="233"/>
      <c r="E206" s="233"/>
      <c r="F206" s="233"/>
    </row>
    <row r="207" spans="1:6" x14ac:dyDescent="0.2">
      <c r="A207" s="233"/>
      <c r="B207" s="233"/>
      <c r="C207" s="233"/>
      <c r="D207" s="233"/>
      <c r="E207" s="233"/>
      <c r="F207" s="233"/>
    </row>
    <row r="208" spans="1:6" x14ac:dyDescent="0.2">
      <c r="A208" s="233"/>
      <c r="B208" s="233"/>
      <c r="C208" s="233"/>
      <c r="D208" s="233"/>
      <c r="E208" s="233"/>
      <c r="F208" s="233"/>
    </row>
    <row r="209" spans="1:6" x14ac:dyDescent="0.2">
      <c r="A209" s="233"/>
      <c r="B209" s="233"/>
      <c r="C209" s="233"/>
      <c r="D209" s="233"/>
      <c r="E209" s="233"/>
      <c r="F209" s="233"/>
    </row>
    <row r="210" spans="1:6" x14ac:dyDescent="0.2">
      <c r="A210" s="233"/>
      <c r="B210" s="233"/>
      <c r="C210" s="233"/>
      <c r="D210" s="233"/>
      <c r="E210" s="233"/>
      <c r="F210" s="233"/>
    </row>
    <row r="211" spans="1:6" x14ac:dyDescent="0.2">
      <c r="A211" s="233"/>
      <c r="B211" s="233"/>
      <c r="C211" s="233"/>
      <c r="D211" s="233"/>
      <c r="E211" s="233"/>
      <c r="F211" s="233"/>
    </row>
    <row r="212" spans="1:6" x14ac:dyDescent="0.2">
      <c r="A212" s="233"/>
      <c r="B212" s="233"/>
      <c r="C212" s="233"/>
      <c r="D212" s="233"/>
      <c r="E212" s="233"/>
      <c r="F212" s="233"/>
    </row>
    <row r="213" spans="1:6" x14ac:dyDescent="0.2">
      <c r="A213" s="233"/>
      <c r="B213" s="233"/>
      <c r="C213" s="233"/>
      <c r="D213" s="233"/>
      <c r="E213" s="233"/>
      <c r="F213" s="233"/>
    </row>
    <row r="214" spans="1:6" x14ac:dyDescent="0.2">
      <c r="A214" s="233"/>
      <c r="B214" s="233"/>
      <c r="C214" s="233"/>
      <c r="D214" s="233"/>
      <c r="E214" s="233"/>
      <c r="F214" s="233"/>
    </row>
    <row r="215" spans="1:6" x14ac:dyDescent="0.2">
      <c r="A215" s="233"/>
      <c r="B215" s="233"/>
      <c r="C215" s="233"/>
      <c r="D215" s="233"/>
      <c r="E215" s="233"/>
      <c r="F215" s="233"/>
    </row>
    <row r="216" spans="1:6" x14ac:dyDescent="0.2">
      <c r="A216" s="233"/>
      <c r="B216" s="233"/>
      <c r="C216" s="233"/>
      <c r="D216" s="233"/>
      <c r="E216" s="233"/>
      <c r="F216" s="233"/>
    </row>
    <row r="217" spans="1:6" x14ac:dyDescent="0.2">
      <c r="A217" s="233"/>
      <c r="B217" s="233"/>
      <c r="C217" s="233"/>
      <c r="D217" s="233"/>
      <c r="E217" s="233"/>
      <c r="F217" s="233"/>
    </row>
    <row r="218" spans="1:6" x14ac:dyDescent="0.2">
      <c r="A218" s="233"/>
      <c r="B218" s="233"/>
      <c r="C218" s="233"/>
      <c r="D218" s="233"/>
      <c r="E218" s="233"/>
      <c r="F218" s="233"/>
    </row>
    <row r="219" spans="1:6" x14ac:dyDescent="0.2">
      <c r="A219" s="233"/>
      <c r="B219" s="233"/>
      <c r="C219" s="233"/>
      <c r="D219" s="233"/>
      <c r="E219" s="233"/>
      <c r="F219" s="233"/>
    </row>
    <row r="220" spans="1:6" x14ac:dyDescent="0.2">
      <c r="A220" s="233"/>
      <c r="B220" s="233"/>
      <c r="C220" s="233"/>
      <c r="D220" s="233"/>
      <c r="E220" s="233"/>
      <c r="F220" s="233"/>
    </row>
    <row r="221" spans="1:6" x14ac:dyDescent="0.2">
      <c r="A221" s="233"/>
      <c r="B221" s="233"/>
      <c r="C221" s="233"/>
      <c r="D221" s="233"/>
      <c r="E221" s="233"/>
      <c r="F221" s="233"/>
    </row>
    <row r="222" spans="1:6" x14ac:dyDescent="0.2">
      <c r="A222" s="233"/>
      <c r="B222" s="233"/>
      <c r="C222" s="233"/>
      <c r="D222" s="233"/>
      <c r="E222" s="233"/>
      <c r="F222" s="233"/>
    </row>
    <row r="223" spans="1:6" x14ac:dyDescent="0.2">
      <c r="A223" s="233"/>
      <c r="B223" s="233"/>
      <c r="C223" s="233"/>
      <c r="D223" s="233"/>
      <c r="E223" s="233"/>
      <c r="F223" s="233"/>
    </row>
    <row r="224" spans="1:6" x14ac:dyDescent="0.2">
      <c r="A224" s="233"/>
      <c r="B224" s="233"/>
      <c r="C224" s="233"/>
      <c r="D224" s="233"/>
      <c r="E224" s="233"/>
      <c r="F224" s="233"/>
    </row>
    <row r="225" spans="1:6" x14ac:dyDescent="0.2">
      <c r="A225" s="233"/>
      <c r="B225" s="233"/>
      <c r="C225" s="233"/>
      <c r="D225" s="233"/>
      <c r="E225" s="233"/>
      <c r="F225" s="233"/>
    </row>
    <row r="226" spans="1:6" x14ac:dyDescent="0.2">
      <c r="A226" s="233"/>
      <c r="B226" s="233"/>
      <c r="C226" s="233"/>
      <c r="D226" s="233"/>
      <c r="E226" s="233"/>
      <c r="F226" s="233"/>
    </row>
    <row r="227" spans="1:6" x14ac:dyDescent="0.2">
      <c r="A227" s="233"/>
      <c r="B227" s="233"/>
      <c r="C227" s="233"/>
      <c r="D227" s="233"/>
      <c r="E227" s="233"/>
      <c r="F227" s="233"/>
    </row>
    <row r="228" spans="1:6" x14ac:dyDescent="0.2">
      <c r="A228" s="233"/>
      <c r="B228" s="233"/>
      <c r="C228" s="233"/>
      <c r="D228" s="233"/>
      <c r="E228" s="233"/>
      <c r="F228" s="233"/>
    </row>
    <row r="229" spans="1:6" x14ac:dyDescent="0.2">
      <c r="A229" s="233"/>
      <c r="B229" s="233"/>
      <c r="C229" s="233"/>
      <c r="D229" s="233"/>
      <c r="E229" s="233"/>
      <c r="F229" s="233"/>
    </row>
    <row r="230" spans="1:6" x14ac:dyDescent="0.2">
      <c r="A230" s="233"/>
      <c r="B230" s="233"/>
      <c r="C230" s="233"/>
      <c r="D230" s="233"/>
      <c r="E230" s="233"/>
      <c r="F230" s="233"/>
    </row>
    <row r="231" spans="1:6" x14ac:dyDescent="0.2">
      <c r="A231" s="233"/>
      <c r="B231" s="233"/>
      <c r="C231" s="233"/>
      <c r="D231" s="233"/>
      <c r="E231" s="233"/>
      <c r="F231" s="233"/>
    </row>
    <row r="232" spans="1:6" x14ac:dyDescent="0.2">
      <c r="A232" s="233"/>
      <c r="B232" s="233"/>
      <c r="C232" s="233"/>
      <c r="D232" s="233"/>
      <c r="E232" s="233"/>
      <c r="F232" s="233"/>
    </row>
    <row r="233" spans="1:6" x14ac:dyDescent="0.2">
      <c r="A233" s="233"/>
      <c r="B233" s="233"/>
      <c r="C233" s="233"/>
      <c r="D233" s="233"/>
      <c r="E233" s="233"/>
      <c r="F233" s="233"/>
    </row>
    <row r="234" spans="1:6" x14ac:dyDescent="0.2">
      <c r="A234" s="233"/>
      <c r="B234" s="233"/>
      <c r="C234" s="233"/>
      <c r="D234" s="233"/>
      <c r="E234" s="233"/>
      <c r="F234" s="233"/>
    </row>
    <row r="235" spans="1:6" x14ac:dyDescent="0.2">
      <c r="A235" s="233"/>
      <c r="B235" s="233"/>
      <c r="C235" s="233"/>
      <c r="D235" s="233"/>
      <c r="E235" s="233"/>
      <c r="F235" s="233"/>
    </row>
    <row r="236" spans="1:6" x14ac:dyDescent="0.2">
      <c r="A236" s="233"/>
      <c r="B236" s="233"/>
      <c r="C236" s="233"/>
      <c r="D236" s="233"/>
      <c r="E236" s="233"/>
      <c r="F236" s="233"/>
    </row>
    <row r="237" spans="1:6" x14ac:dyDescent="0.2">
      <c r="A237" s="233"/>
      <c r="B237" s="233"/>
      <c r="C237" s="233"/>
      <c r="D237" s="233"/>
      <c r="E237" s="233"/>
      <c r="F237" s="233"/>
    </row>
    <row r="238" spans="1:6" x14ac:dyDescent="0.2">
      <c r="A238" s="233"/>
      <c r="B238" s="233"/>
      <c r="C238" s="233"/>
      <c r="D238" s="233"/>
      <c r="E238" s="233"/>
      <c r="F238" s="233"/>
    </row>
    <row r="239" spans="1:6" x14ac:dyDescent="0.2">
      <c r="A239" s="233"/>
      <c r="B239" s="233"/>
      <c r="C239" s="233"/>
      <c r="D239" s="233"/>
      <c r="E239" s="233"/>
      <c r="F239" s="233"/>
    </row>
    <row r="240" spans="1:6" x14ac:dyDescent="0.2">
      <c r="A240" s="233"/>
      <c r="B240" s="233"/>
      <c r="C240" s="233"/>
      <c r="D240" s="233"/>
      <c r="E240" s="233"/>
      <c r="F240" s="233"/>
    </row>
    <row r="241" spans="1:6" x14ac:dyDescent="0.2">
      <c r="A241" s="233"/>
      <c r="B241" s="233"/>
      <c r="C241" s="233"/>
      <c r="D241" s="233"/>
      <c r="E241" s="233"/>
      <c r="F241" s="233"/>
    </row>
    <row r="242" spans="1:6" x14ac:dyDescent="0.2">
      <c r="A242" s="233"/>
      <c r="B242" s="233"/>
      <c r="C242" s="233"/>
      <c r="D242" s="233"/>
      <c r="E242" s="233"/>
      <c r="F242" s="233"/>
    </row>
    <row r="243" spans="1:6" x14ac:dyDescent="0.2">
      <c r="A243" s="233"/>
      <c r="B243" s="233"/>
      <c r="C243" s="233"/>
      <c r="D243" s="233"/>
      <c r="E243" s="233"/>
      <c r="F243" s="233"/>
    </row>
    <row r="244" spans="1:6" x14ac:dyDescent="0.2">
      <c r="A244" s="233"/>
      <c r="B244" s="233"/>
      <c r="C244" s="233"/>
      <c r="D244" s="233"/>
      <c r="E244" s="233"/>
      <c r="F244" s="233"/>
    </row>
    <row r="245" spans="1:6" x14ac:dyDescent="0.2">
      <c r="A245" s="233"/>
      <c r="B245" s="233"/>
      <c r="C245" s="233"/>
      <c r="D245" s="233"/>
      <c r="E245" s="233"/>
      <c r="F245" s="233"/>
    </row>
    <row r="246" spans="1:6" x14ac:dyDescent="0.2">
      <c r="A246" s="233"/>
      <c r="B246" s="233"/>
      <c r="C246" s="233"/>
      <c r="D246" s="233"/>
      <c r="E246" s="233"/>
      <c r="F246" s="233"/>
    </row>
    <row r="247" spans="1:6" x14ac:dyDescent="0.2">
      <c r="A247" s="233"/>
      <c r="B247" s="233"/>
      <c r="C247" s="233"/>
      <c r="D247" s="233"/>
      <c r="E247" s="233"/>
      <c r="F247" s="233"/>
    </row>
    <row r="248" spans="1:6" x14ac:dyDescent="0.2">
      <c r="A248" s="233"/>
      <c r="B248" s="233"/>
      <c r="C248" s="233"/>
      <c r="D248" s="233"/>
      <c r="E248" s="233"/>
      <c r="F248" s="233"/>
    </row>
    <row r="249" spans="1:6" x14ac:dyDescent="0.2">
      <c r="A249" s="233"/>
      <c r="B249" s="233"/>
      <c r="C249" s="233"/>
      <c r="D249" s="233"/>
      <c r="E249" s="233"/>
      <c r="F249" s="233"/>
    </row>
    <row r="250" spans="1:6" x14ac:dyDescent="0.2">
      <c r="A250" s="233"/>
      <c r="B250" s="233"/>
      <c r="C250" s="233"/>
      <c r="D250" s="233"/>
      <c r="E250" s="233"/>
      <c r="F250" s="233"/>
    </row>
    <row r="251" spans="1:6" x14ac:dyDescent="0.2">
      <c r="A251" s="233"/>
      <c r="B251" s="233"/>
      <c r="C251" s="233"/>
      <c r="D251" s="233"/>
      <c r="E251" s="233"/>
      <c r="F251" s="233"/>
    </row>
    <row r="252" spans="1:6" x14ac:dyDescent="0.2">
      <c r="A252" s="233"/>
      <c r="B252" s="233"/>
      <c r="C252" s="233"/>
      <c r="D252" s="233"/>
      <c r="E252" s="233"/>
      <c r="F252" s="233"/>
    </row>
    <row r="253" spans="1:6" x14ac:dyDescent="0.2">
      <c r="A253" s="233"/>
      <c r="B253" s="233"/>
      <c r="C253" s="233"/>
      <c r="D253" s="233"/>
      <c r="E253" s="233"/>
      <c r="F253" s="233"/>
    </row>
    <row r="254" spans="1:6" x14ac:dyDescent="0.2">
      <c r="A254" s="233"/>
      <c r="B254" s="233"/>
      <c r="C254" s="233"/>
      <c r="D254" s="233"/>
      <c r="E254" s="233"/>
      <c r="F254" s="233"/>
    </row>
    <row r="255" spans="1:6" x14ac:dyDescent="0.2">
      <c r="A255" s="233"/>
      <c r="B255" s="233"/>
      <c r="C255" s="233"/>
      <c r="D255" s="233"/>
      <c r="E255" s="233"/>
      <c r="F255" s="233"/>
    </row>
    <row r="256" spans="1:6" x14ac:dyDescent="0.2">
      <c r="A256" s="233"/>
      <c r="B256" s="233"/>
      <c r="C256" s="233"/>
      <c r="D256" s="233"/>
      <c r="E256" s="233"/>
      <c r="F256" s="233"/>
    </row>
    <row r="257" spans="1:6" x14ac:dyDescent="0.2">
      <c r="A257" s="233"/>
      <c r="B257" s="233"/>
      <c r="C257" s="233"/>
      <c r="D257" s="233"/>
      <c r="E257" s="233"/>
      <c r="F257" s="233"/>
    </row>
    <row r="258" spans="1:6" x14ac:dyDescent="0.2">
      <c r="A258" s="233"/>
      <c r="B258" s="233"/>
      <c r="C258" s="233"/>
      <c r="D258" s="233"/>
      <c r="E258" s="233"/>
      <c r="F258" s="233"/>
    </row>
    <row r="259" spans="1:6" x14ac:dyDescent="0.2">
      <c r="A259" s="233"/>
      <c r="B259" s="233"/>
      <c r="C259" s="233"/>
      <c r="D259" s="233"/>
      <c r="E259" s="233"/>
      <c r="F259" s="233"/>
    </row>
    <row r="260" spans="1:6" x14ac:dyDescent="0.2">
      <c r="A260" s="233"/>
      <c r="B260" s="233"/>
      <c r="C260" s="233"/>
      <c r="D260" s="233"/>
      <c r="E260" s="233"/>
      <c r="F260" s="233"/>
    </row>
    <row r="261" spans="1:6" x14ac:dyDescent="0.2">
      <c r="A261" s="233"/>
      <c r="B261" s="233"/>
      <c r="C261" s="233"/>
      <c r="D261" s="233"/>
      <c r="E261" s="233"/>
      <c r="F261" s="233"/>
    </row>
    <row r="262" spans="1:6" x14ac:dyDescent="0.2">
      <c r="A262" s="233"/>
      <c r="B262" s="233"/>
      <c r="C262" s="233"/>
      <c r="D262" s="233"/>
      <c r="E262" s="233"/>
      <c r="F262" s="233"/>
    </row>
    <row r="263" spans="1:6" x14ac:dyDescent="0.2">
      <c r="A263" s="233"/>
      <c r="B263" s="233"/>
      <c r="C263" s="233"/>
      <c r="D263" s="233"/>
      <c r="E263" s="233"/>
      <c r="F263" s="233"/>
    </row>
    <row r="264" spans="1:6" x14ac:dyDescent="0.2">
      <c r="A264" s="233"/>
      <c r="B264" s="233"/>
      <c r="C264" s="233"/>
      <c r="D264" s="233"/>
      <c r="E264" s="233"/>
      <c r="F264" s="233"/>
    </row>
    <row r="265" spans="1:6" x14ac:dyDescent="0.2">
      <c r="A265" s="233"/>
      <c r="B265" s="233"/>
      <c r="C265" s="233"/>
      <c r="D265" s="233"/>
      <c r="E265" s="233"/>
      <c r="F265" s="233"/>
    </row>
    <row r="266" spans="1:6" x14ac:dyDescent="0.2">
      <c r="A266" s="233"/>
      <c r="B266" s="233"/>
      <c r="C266" s="233"/>
      <c r="D266" s="233"/>
      <c r="E266" s="233"/>
      <c r="F266" s="233"/>
    </row>
    <row r="267" spans="1:6" x14ac:dyDescent="0.2">
      <c r="A267" s="233"/>
      <c r="B267" s="233"/>
      <c r="C267" s="233"/>
      <c r="D267" s="233"/>
      <c r="E267" s="233"/>
      <c r="F267" s="233"/>
    </row>
    <row r="268" spans="1:6" x14ac:dyDescent="0.2">
      <c r="A268" s="233"/>
      <c r="B268" s="233"/>
      <c r="C268" s="233"/>
      <c r="D268" s="233"/>
      <c r="E268" s="233"/>
      <c r="F268" s="233"/>
    </row>
    <row r="269" spans="1:6" x14ac:dyDescent="0.2">
      <c r="A269" s="233"/>
      <c r="B269" s="233"/>
      <c r="C269" s="233"/>
      <c r="D269" s="233"/>
      <c r="E269" s="233"/>
      <c r="F269" s="233"/>
    </row>
    <row r="270" spans="1:6" x14ac:dyDescent="0.2">
      <c r="A270" s="233"/>
      <c r="B270" s="233"/>
      <c r="C270" s="233"/>
      <c r="D270" s="233"/>
      <c r="E270" s="233"/>
      <c r="F270" s="233"/>
    </row>
    <row r="271" spans="1:6" x14ac:dyDescent="0.2">
      <c r="A271" s="233"/>
      <c r="B271" s="233"/>
      <c r="C271" s="233"/>
      <c r="D271" s="233"/>
      <c r="E271" s="233"/>
      <c r="F271" s="233"/>
    </row>
    <row r="272" spans="1:6" x14ac:dyDescent="0.2">
      <c r="A272" s="233"/>
      <c r="B272" s="233"/>
      <c r="C272" s="233"/>
      <c r="D272" s="233"/>
      <c r="E272" s="233"/>
      <c r="F272" s="233"/>
    </row>
    <row r="273" spans="1:6" x14ac:dyDescent="0.2">
      <c r="A273" s="233"/>
      <c r="B273" s="233"/>
      <c r="C273" s="233"/>
      <c r="D273" s="233"/>
      <c r="E273" s="233"/>
      <c r="F273" s="233"/>
    </row>
    <row r="274" spans="1:6" x14ac:dyDescent="0.2">
      <c r="A274" s="233"/>
      <c r="B274" s="233"/>
      <c r="C274" s="233"/>
      <c r="D274" s="233"/>
      <c r="E274" s="233"/>
      <c r="F274" s="233"/>
    </row>
    <row r="275" spans="1:6" x14ac:dyDescent="0.2">
      <c r="A275" s="233"/>
      <c r="B275" s="233"/>
      <c r="C275" s="233"/>
      <c r="D275" s="233"/>
      <c r="E275" s="233"/>
      <c r="F275" s="233"/>
    </row>
    <row r="276" spans="1:6" x14ac:dyDescent="0.2">
      <c r="A276" s="233"/>
      <c r="B276" s="233"/>
      <c r="C276" s="233"/>
      <c r="D276" s="233"/>
      <c r="E276" s="233"/>
      <c r="F276" s="233"/>
    </row>
    <row r="277" spans="1:6" x14ac:dyDescent="0.2">
      <c r="A277" s="233"/>
      <c r="B277" s="233"/>
      <c r="C277" s="233"/>
      <c r="D277" s="233"/>
      <c r="E277" s="233"/>
      <c r="F277" s="233"/>
    </row>
    <row r="278" spans="1:6" x14ac:dyDescent="0.2">
      <c r="A278" s="233"/>
      <c r="B278" s="233"/>
      <c r="C278" s="233"/>
      <c r="D278" s="233"/>
      <c r="E278" s="233"/>
      <c r="F278" s="233"/>
    </row>
    <row r="279" spans="1:6" x14ac:dyDescent="0.2">
      <c r="A279" s="233"/>
      <c r="B279" s="233"/>
      <c r="C279" s="233"/>
      <c r="D279" s="233"/>
      <c r="E279" s="233"/>
      <c r="F279" s="233"/>
    </row>
    <row r="280" spans="1:6" x14ac:dyDescent="0.2">
      <c r="A280" s="233"/>
      <c r="B280" s="233"/>
      <c r="C280" s="233"/>
      <c r="D280" s="233"/>
      <c r="E280" s="233"/>
      <c r="F280" s="233"/>
    </row>
    <row r="281" spans="1:6" x14ac:dyDescent="0.2">
      <c r="A281" s="233"/>
      <c r="B281" s="233"/>
      <c r="C281" s="233"/>
      <c r="D281" s="233"/>
      <c r="E281" s="233"/>
      <c r="F281" s="233"/>
    </row>
    <row r="282" spans="1:6" x14ac:dyDescent="0.2">
      <c r="A282" s="233"/>
      <c r="B282" s="233"/>
      <c r="C282" s="233"/>
      <c r="D282" s="233"/>
      <c r="E282" s="233"/>
      <c r="F282" s="233"/>
    </row>
    <row r="283" spans="1:6" x14ac:dyDescent="0.2">
      <c r="A283" s="233"/>
      <c r="B283" s="233"/>
      <c r="C283" s="233"/>
      <c r="D283" s="233"/>
      <c r="E283" s="233"/>
      <c r="F283" s="233"/>
    </row>
    <row r="284" spans="1:6" x14ac:dyDescent="0.2">
      <c r="A284" s="233"/>
      <c r="B284" s="233"/>
      <c r="C284" s="233"/>
      <c r="D284" s="233"/>
      <c r="E284" s="233"/>
      <c r="F284" s="233"/>
    </row>
    <row r="285" spans="1:6" x14ac:dyDescent="0.2">
      <c r="A285" s="233"/>
      <c r="B285" s="233"/>
      <c r="C285" s="233"/>
      <c r="D285" s="233"/>
      <c r="E285" s="233"/>
      <c r="F285" s="233"/>
    </row>
    <row r="286" spans="1:6" x14ac:dyDescent="0.2">
      <c r="A286" s="233"/>
      <c r="B286" s="233"/>
      <c r="C286" s="233"/>
      <c r="D286" s="233"/>
      <c r="E286" s="233"/>
      <c r="F286" s="233"/>
    </row>
    <row r="287" spans="1:6" x14ac:dyDescent="0.2">
      <c r="A287" s="233"/>
      <c r="B287" s="233"/>
      <c r="C287" s="233"/>
      <c r="D287" s="233"/>
      <c r="E287" s="233"/>
      <c r="F287" s="233"/>
    </row>
    <row r="288" spans="1:6" x14ac:dyDescent="0.2">
      <c r="A288" s="233"/>
      <c r="B288" s="233"/>
      <c r="C288" s="233"/>
      <c r="D288" s="233"/>
      <c r="E288" s="233"/>
      <c r="F288" s="233"/>
    </row>
    <row r="289" spans="1:6" x14ac:dyDescent="0.2">
      <c r="A289" s="233"/>
      <c r="B289" s="233"/>
      <c r="C289" s="233"/>
      <c r="D289" s="233"/>
      <c r="E289" s="233"/>
      <c r="F289" s="233"/>
    </row>
    <row r="290" spans="1:6" x14ac:dyDescent="0.2">
      <c r="A290" s="233"/>
      <c r="B290" s="233"/>
      <c r="C290" s="233"/>
      <c r="D290" s="233"/>
      <c r="E290" s="233"/>
      <c r="F290" s="233"/>
    </row>
    <row r="291" spans="1:6" x14ac:dyDescent="0.2">
      <c r="A291" s="233"/>
      <c r="B291" s="233"/>
      <c r="C291" s="233"/>
      <c r="D291" s="233"/>
      <c r="E291" s="233"/>
      <c r="F291" s="233"/>
    </row>
    <row r="292" spans="1:6" x14ac:dyDescent="0.2">
      <c r="A292" s="233"/>
      <c r="B292" s="233"/>
      <c r="C292" s="233"/>
      <c r="D292" s="233"/>
      <c r="E292" s="233"/>
      <c r="F292" s="233"/>
    </row>
    <row r="293" spans="1:6" x14ac:dyDescent="0.2">
      <c r="A293" s="233"/>
      <c r="B293" s="233"/>
      <c r="C293" s="233"/>
      <c r="D293" s="233"/>
      <c r="E293" s="233"/>
      <c r="F293" s="233"/>
    </row>
    <row r="294" spans="1:6" x14ac:dyDescent="0.2">
      <c r="A294" s="233"/>
      <c r="B294" s="233"/>
      <c r="C294" s="233"/>
      <c r="D294" s="233"/>
      <c r="E294" s="233"/>
      <c r="F294" s="233"/>
    </row>
    <row r="295" spans="1:6" x14ac:dyDescent="0.2">
      <c r="A295" s="233"/>
      <c r="B295" s="233"/>
      <c r="C295" s="233"/>
      <c r="D295" s="233"/>
      <c r="E295" s="233"/>
      <c r="F295" s="233"/>
    </row>
    <row r="296" spans="1:6" x14ac:dyDescent="0.2">
      <c r="A296" s="233"/>
      <c r="B296" s="233"/>
      <c r="C296" s="233"/>
      <c r="D296" s="233"/>
      <c r="E296" s="233"/>
      <c r="F296" s="233"/>
    </row>
    <row r="297" spans="1:6" x14ac:dyDescent="0.2">
      <c r="A297" s="233"/>
      <c r="B297" s="233"/>
      <c r="C297" s="233"/>
      <c r="D297" s="233"/>
      <c r="E297" s="233"/>
      <c r="F297" s="233"/>
    </row>
    <row r="298" spans="1:6" x14ac:dyDescent="0.2">
      <c r="A298" s="233"/>
      <c r="B298" s="233"/>
      <c r="C298" s="233"/>
      <c r="D298" s="233"/>
      <c r="E298" s="233"/>
      <c r="F298" s="233"/>
    </row>
    <row r="299" spans="1:6" x14ac:dyDescent="0.2">
      <c r="A299" s="233"/>
      <c r="B299" s="233"/>
      <c r="C299" s="233"/>
      <c r="D299" s="233"/>
      <c r="E299" s="233"/>
      <c r="F299" s="233"/>
    </row>
    <row r="300" spans="1:6" x14ac:dyDescent="0.2">
      <c r="A300" s="233"/>
      <c r="B300" s="233"/>
      <c r="C300" s="233"/>
      <c r="D300" s="233"/>
      <c r="E300" s="233"/>
      <c r="F300" s="233"/>
    </row>
    <row r="301" spans="1:6" x14ac:dyDescent="0.2">
      <c r="A301" s="233"/>
      <c r="B301" s="233"/>
      <c r="C301" s="233"/>
      <c r="D301" s="233"/>
      <c r="E301" s="233"/>
      <c r="F301" s="233"/>
    </row>
    <row r="302" spans="1:6" x14ac:dyDescent="0.2">
      <c r="A302" s="233"/>
      <c r="B302" s="233"/>
      <c r="C302" s="233"/>
      <c r="D302" s="233"/>
      <c r="E302" s="233"/>
      <c r="F302" s="233"/>
    </row>
    <row r="303" spans="1:6" x14ac:dyDescent="0.2">
      <c r="A303" s="233"/>
      <c r="B303" s="233"/>
      <c r="C303" s="233"/>
      <c r="D303" s="233"/>
      <c r="E303" s="233"/>
      <c r="F303" s="233"/>
    </row>
    <row r="304" spans="1:6" x14ac:dyDescent="0.2">
      <c r="A304" s="233"/>
      <c r="B304" s="233"/>
      <c r="C304" s="233"/>
      <c r="D304" s="233"/>
      <c r="E304" s="233"/>
      <c r="F304" s="233"/>
    </row>
    <row r="305" spans="1:6" x14ac:dyDescent="0.2">
      <c r="A305" s="233"/>
      <c r="B305" s="233"/>
      <c r="C305" s="233"/>
      <c r="D305" s="233"/>
      <c r="E305" s="233"/>
      <c r="F305" s="233"/>
    </row>
    <row r="306" spans="1:6" x14ac:dyDescent="0.2">
      <c r="A306" s="233"/>
      <c r="B306" s="233"/>
      <c r="C306" s="233"/>
      <c r="D306" s="233"/>
      <c r="E306" s="233"/>
      <c r="F306" s="233"/>
    </row>
    <row r="307" spans="1:6" x14ac:dyDescent="0.2">
      <c r="A307" s="233"/>
      <c r="B307" s="233"/>
      <c r="C307" s="233"/>
      <c r="D307" s="233"/>
      <c r="E307" s="233"/>
      <c r="F307" s="233"/>
    </row>
    <row r="308" spans="1:6" x14ac:dyDescent="0.2">
      <c r="A308" s="233"/>
      <c r="B308" s="233"/>
      <c r="C308" s="233"/>
      <c r="D308" s="233"/>
      <c r="E308" s="233"/>
      <c r="F308" s="233"/>
    </row>
    <row r="309" spans="1:6" x14ac:dyDescent="0.2">
      <c r="A309" s="233"/>
      <c r="B309" s="233"/>
      <c r="C309" s="233"/>
      <c r="D309" s="233"/>
      <c r="E309" s="233"/>
      <c r="F309" s="233"/>
    </row>
    <row r="310" spans="1:6" x14ac:dyDescent="0.2">
      <c r="A310" s="233"/>
      <c r="B310" s="233"/>
      <c r="C310" s="233"/>
      <c r="D310" s="233"/>
      <c r="E310" s="233"/>
      <c r="F310" s="233"/>
    </row>
    <row r="311" spans="1:6" x14ac:dyDescent="0.2">
      <c r="A311" s="233"/>
      <c r="B311" s="233"/>
      <c r="C311" s="233"/>
      <c r="D311" s="233"/>
      <c r="E311" s="233"/>
      <c r="F311" s="233"/>
    </row>
    <row r="312" spans="1:6" x14ac:dyDescent="0.2">
      <c r="A312" s="233"/>
      <c r="B312" s="233"/>
      <c r="C312" s="233"/>
      <c r="D312" s="233"/>
      <c r="E312" s="233"/>
      <c r="F312" s="233"/>
    </row>
    <row r="313" spans="1:6" x14ac:dyDescent="0.2">
      <c r="A313" s="233"/>
      <c r="B313" s="233"/>
      <c r="C313" s="233"/>
      <c r="D313" s="233"/>
      <c r="E313" s="233"/>
      <c r="F313" s="233"/>
    </row>
    <row r="314" spans="1:6" x14ac:dyDescent="0.2">
      <c r="A314" s="233"/>
      <c r="B314" s="233"/>
      <c r="C314" s="233"/>
      <c r="D314" s="233"/>
      <c r="E314" s="233"/>
      <c r="F314" s="233"/>
    </row>
    <row r="315" spans="1:6" x14ac:dyDescent="0.2">
      <c r="A315" s="233"/>
      <c r="B315" s="233"/>
      <c r="C315" s="233"/>
      <c r="D315" s="233"/>
      <c r="E315" s="233"/>
      <c r="F315" s="233"/>
    </row>
    <row r="316" spans="1:6" x14ac:dyDescent="0.2">
      <c r="A316" s="233"/>
      <c r="B316" s="233"/>
      <c r="C316" s="233"/>
      <c r="D316" s="233"/>
      <c r="E316" s="233"/>
      <c r="F316" s="233"/>
    </row>
    <row r="317" spans="1:6" x14ac:dyDescent="0.2">
      <c r="A317" s="233"/>
      <c r="B317" s="233"/>
      <c r="C317" s="233"/>
      <c r="D317" s="233"/>
      <c r="E317" s="233"/>
      <c r="F317" s="233"/>
    </row>
    <row r="318" spans="1:6" x14ac:dyDescent="0.2">
      <c r="A318" s="233"/>
      <c r="B318" s="233"/>
      <c r="C318" s="233"/>
      <c r="D318" s="233"/>
      <c r="E318" s="233"/>
      <c r="F318" s="233"/>
    </row>
    <row r="319" spans="1:6" x14ac:dyDescent="0.2">
      <c r="A319" s="233"/>
      <c r="B319" s="233"/>
      <c r="C319" s="233"/>
      <c r="D319" s="233"/>
      <c r="E319" s="233"/>
      <c r="F319" s="233"/>
    </row>
    <row r="320" spans="1:6" x14ac:dyDescent="0.2">
      <c r="A320" s="233"/>
      <c r="B320" s="233"/>
      <c r="C320" s="233"/>
      <c r="D320" s="233"/>
      <c r="E320" s="233"/>
      <c r="F320" s="233"/>
    </row>
    <row r="321" spans="1:6" x14ac:dyDescent="0.2">
      <c r="A321" s="233"/>
      <c r="B321" s="233"/>
      <c r="C321" s="233"/>
      <c r="D321" s="233"/>
      <c r="E321" s="233"/>
      <c r="F321" s="233"/>
    </row>
    <row r="322" spans="1:6" x14ac:dyDescent="0.2">
      <c r="A322" s="233"/>
      <c r="B322" s="233"/>
      <c r="C322" s="233"/>
      <c r="D322" s="233"/>
      <c r="E322" s="233"/>
      <c r="F322" s="233"/>
    </row>
    <row r="323" spans="1:6" x14ac:dyDescent="0.2">
      <c r="A323" s="233"/>
      <c r="B323" s="233"/>
      <c r="C323" s="233"/>
      <c r="D323" s="233"/>
      <c r="E323" s="233"/>
      <c r="F323" s="233"/>
    </row>
    <row r="324" spans="1:6" x14ac:dyDescent="0.2">
      <c r="A324" s="233"/>
      <c r="B324" s="233"/>
      <c r="C324" s="233"/>
      <c r="D324" s="233"/>
      <c r="E324" s="233"/>
      <c r="F324" s="233"/>
    </row>
    <row r="325" spans="1:6" x14ac:dyDescent="0.2">
      <c r="A325" s="233"/>
      <c r="B325" s="233"/>
      <c r="C325" s="233"/>
      <c r="D325" s="233"/>
      <c r="E325" s="233"/>
      <c r="F325" s="233"/>
    </row>
    <row r="326" spans="1:6" x14ac:dyDescent="0.2">
      <c r="A326" s="233"/>
      <c r="B326" s="233"/>
      <c r="C326" s="233"/>
      <c r="D326" s="233"/>
      <c r="E326" s="233"/>
      <c r="F326" s="233"/>
    </row>
    <row r="327" spans="1:6" x14ac:dyDescent="0.2">
      <c r="A327" s="233"/>
      <c r="B327" s="233"/>
      <c r="C327" s="233"/>
      <c r="D327" s="233"/>
      <c r="E327" s="233"/>
      <c r="F327" s="233"/>
    </row>
    <row r="328" spans="1:6" x14ac:dyDescent="0.2">
      <c r="A328" s="233"/>
      <c r="B328" s="233"/>
      <c r="C328" s="233"/>
      <c r="D328" s="233"/>
      <c r="E328" s="233"/>
      <c r="F328" s="233"/>
    </row>
    <row r="329" spans="1:6" x14ac:dyDescent="0.2">
      <c r="A329" s="233"/>
      <c r="B329" s="233"/>
      <c r="C329" s="233"/>
      <c r="D329" s="233"/>
      <c r="E329" s="233"/>
      <c r="F329" s="233"/>
    </row>
    <row r="330" spans="1:6" x14ac:dyDescent="0.2">
      <c r="A330" s="233"/>
      <c r="B330" s="233"/>
      <c r="C330" s="233"/>
      <c r="D330" s="233"/>
      <c r="E330" s="233"/>
      <c r="F330" s="233"/>
    </row>
    <row r="331" spans="1:6" x14ac:dyDescent="0.2">
      <c r="A331" s="233"/>
      <c r="B331" s="233"/>
      <c r="C331" s="233"/>
      <c r="D331" s="233"/>
      <c r="E331" s="233"/>
      <c r="F331" s="233"/>
    </row>
    <row r="332" spans="1:6" x14ac:dyDescent="0.2">
      <c r="A332" s="233"/>
      <c r="B332" s="233"/>
      <c r="C332" s="233"/>
      <c r="D332" s="233"/>
      <c r="E332" s="233"/>
      <c r="F332" s="233"/>
    </row>
    <row r="333" spans="1:6" x14ac:dyDescent="0.2">
      <c r="A333" s="233"/>
      <c r="B333" s="233"/>
      <c r="C333" s="233"/>
      <c r="D333" s="233"/>
      <c r="E333" s="233"/>
      <c r="F333" s="233"/>
    </row>
    <row r="334" spans="1:6" x14ac:dyDescent="0.2">
      <c r="A334" s="233"/>
      <c r="B334" s="233"/>
      <c r="C334" s="233"/>
      <c r="D334" s="233"/>
      <c r="E334" s="233"/>
      <c r="F334" s="233"/>
    </row>
    <row r="335" spans="1:6" x14ac:dyDescent="0.2">
      <c r="A335" s="233"/>
      <c r="B335" s="233"/>
      <c r="C335" s="233"/>
      <c r="D335" s="233"/>
      <c r="E335" s="233"/>
      <c r="F335" s="233"/>
    </row>
    <row r="336" spans="1:6" x14ac:dyDescent="0.2">
      <c r="A336" s="233"/>
      <c r="B336" s="233"/>
      <c r="C336" s="233"/>
      <c r="D336" s="233"/>
      <c r="E336" s="233"/>
      <c r="F336" s="233"/>
    </row>
    <row r="337" spans="1:6" x14ac:dyDescent="0.2">
      <c r="A337" s="233"/>
      <c r="B337" s="233"/>
      <c r="C337" s="233"/>
      <c r="D337" s="233"/>
      <c r="E337" s="233"/>
      <c r="F337" s="233"/>
    </row>
    <row r="338" spans="1:6" x14ac:dyDescent="0.2">
      <c r="A338" s="233"/>
      <c r="B338" s="233"/>
      <c r="C338" s="233"/>
      <c r="D338" s="233"/>
      <c r="E338" s="233"/>
      <c r="F338" s="233"/>
    </row>
    <row r="339" spans="1:6" x14ac:dyDescent="0.2">
      <c r="A339" s="233"/>
      <c r="B339" s="233"/>
      <c r="C339" s="233"/>
      <c r="D339" s="233"/>
      <c r="E339" s="233"/>
      <c r="F339" s="233"/>
    </row>
    <row r="340" spans="1:6" x14ac:dyDescent="0.2">
      <c r="A340" s="233"/>
      <c r="B340" s="233"/>
      <c r="C340" s="233"/>
      <c r="D340" s="233"/>
      <c r="E340" s="233"/>
      <c r="F340" s="233"/>
    </row>
    <row r="341" spans="1:6" x14ac:dyDescent="0.2">
      <c r="A341" s="233"/>
      <c r="B341" s="233"/>
      <c r="C341" s="233"/>
      <c r="D341" s="233"/>
      <c r="E341" s="233"/>
      <c r="F341" s="233"/>
    </row>
    <row r="342" spans="1:6" x14ac:dyDescent="0.2">
      <c r="A342" s="233"/>
      <c r="B342" s="233"/>
      <c r="C342" s="233"/>
      <c r="D342" s="233"/>
      <c r="E342" s="233"/>
      <c r="F342" s="233"/>
    </row>
    <row r="343" spans="1:6" x14ac:dyDescent="0.2">
      <c r="A343" s="233"/>
      <c r="B343" s="233"/>
      <c r="C343" s="233"/>
      <c r="D343" s="233"/>
      <c r="E343" s="233"/>
      <c r="F343" s="233"/>
    </row>
    <row r="344" spans="1:6" x14ac:dyDescent="0.2">
      <c r="A344" s="233"/>
      <c r="B344" s="233"/>
      <c r="C344" s="233"/>
      <c r="D344" s="233"/>
      <c r="E344" s="233"/>
      <c r="F344" s="233"/>
    </row>
    <row r="345" spans="1:6" x14ac:dyDescent="0.2">
      <c r="A345" s="233"/>
      <c r="B345" s="233"/>
      <c r="C345" s="233"/>
      <c r="D345" s="233"/>
      <c r="E345" s="233"/>
      <c r="F345" s="233"/>
    </row>
    <row r="346" spans="1:6" x14ac:dyDescent="0.2">
      <c r="A346" s="233"/>
      <c r="B346" s="233"/>
      <c r="C346" s="233"/>
      <c r="D346" s="233"/>
      <c r="E346" s="233"/>
      <c r="F346" s="233"/>
    </row>
    <row r="347" spans="1:6" x14ac:dyDescent="0.2">
      <c r="A347" s="233"/>
      <c r="B347" s="233"/>
      <c r="C347" s="233"/>
      <c r="D347" s="233"/>
      <c r="E347" s="233"/>
      <c r="F347" s="233"/>
    </row>
    <row r="348" spans="1:6" x14ac:dyDescent="0.2">
      <c r="A348" s="233"/>
      <c r="B348" s="233"/>
      <c r="C348" s="233"/>
      <c r="D348" s="233"/>
      <c r="E348" s="233"/>
      <c r="F348" s="233"/>
    </row>
    <row r="349" spans="1:6" x14ac:dyDescent="0.2">
      <c r="A349" s="233"/>
      <c r="B349" s="233"/>
      <c r="C349" s="233"/>
      <c r="D349" s="233"/>
      <c r="E349" s="233"/>
      <c r="F349" s="233"/>
    </row>
    <row r="350" spans="1:6" x14ac:dyDescent="0.2">
      <c r="A350" s="233"/>
      <c r="B350" s="233"/>
      <c r="C350" s="233"/>
      <c r="D350" s="233"/>
      <c r="E350" s="233"/>
      <c r="F350" s="233"/>
    </row>
    <row r="351" spans="1:6" x14ac:dyDescent="0.2">
      <c r="A351" s="233"/>
      <c r="B351" s="233"/>
      <c r="C351" s="233"/>
      <c r="D351" s="233"/>
      <c r="E351" s="233"/>
      <c r="F351" s="233"/>
    </row>
    <row r="352" spans="1:6" x14ac:dyDescent="0.2">
      <c r="A352" s="233"/>
      <c r="B352" s="233"/>
      <c r="C352" s="233"/>
      <c r="D352" s="233"/>
      <c r="E352" s="233"/>
      <c r="F352" s="233"/>
    </row>
    <row r="353" spans="1:6" x14ac:dyDescent="0.2">
      <c r="A353" s="233"/>
      <c r="B353" s="233"/>
      <c r="C353" s="233"/>
      <c r="D353" s="233"/>
      <c r="E353" s="233"/>
      <c r="F353" s="233"/>
    </row>
    <row r="354" spans="1:6" x14ac:dyDescent="0.2">
      <c r="A354" s="233"/>
      <c r="B354" s="233"/>
      <c r="C354" s="233"/>
      <c r="D354" s="233"/>
      <c r="E354" s="233"/>
      <c r="F354" s="233"/>
    </row>
    <row r="355" spans="1:6" x14ac:dyDescent="0.2">
      <c r="A355" s="233"/>
      <c r="B355" s="233"/>
      <c r="C355" s="233"/>
      <c r="D355" s="233"/>
      <c r="E355" s="233"/>
      <c r="F355" s="233"/>
    </row>
    <row r="356" spans="1:6" x14ac:dyDescent="0.2">
      <c r="A356" s="233"/>
      <c r="B356" s="233"/>
      <c r="C356" s="233"/>
      <c r="D356" s="233"/>
      <c r="E356" s="233"/>
      <c r="F356" s="233"/>
    </row>
    <row r="357" spans="1:6" x14ac:dyDescent="0.2">
      <c r="A357" s="233"/>
      <c r="B357" s="233"/>
      <c r="C357" s="233"/>
      <c r="D357" s="233"/>
      <c r="E357" s="233"/>
      <c r="F357" s="233"/>
    </row>
    <row r="358" spans="1:6" x14ac:dyDescent="0.2">
      <c r="A358" s="233"/>
      <c r="B358" s="233"/>
      <c r="C358" s="233"/>
      <c r="D358" s="233"/>
      <c r="E358" s="233"/>
      <c r="F358" s="233"/>
    </row>
    <row r="359" spans="1:6" x14ac:dyDescent="0.2">
      <c r="A359" s="233"/>
      <c r="B359" s="233"/>
      <c r="C359" s="233"/>
      <c r="D359" s="233"/>
      <c r="E359" s="233"/>
      <c r="F359" s="233"/>
    </row>
    <row r="360" spans="1:6" x14ac:dyDescent="0.2">
      <c r="A360" s="233"/>
      <c r="B360" s="233"/>
      <c r="C360" s="233"/>
      <c r="D360" s="233"/>
      <c r="E360" s="233"/>
      <c r="F360" s="233"/>
    </row>
    <row r="361" spans="1:6" x14ac:dyDescent="0.2">
      <c r="A361" s="233"/>
      <c r="B361" s="233"/>
      <c r="C361" s="233"/>
      <c r="D361" s="233"/>
      <c r="E361" s="233"/>
      <c r="F361" s="233"/>
    </row>
    <row r="362" spans="1:6" x14ac:dyDescent="0.2">
      <c r="A362" s="233"/>
      <c r="B362" s="233"/>
      <c r="C362" s="233"/>
      <c r="D362" s="233"/>
      <c r="E362" s="233"/>
      <c r="F362" s="233"/>
    </row>
    <row r="363" spans="1:6" x14ac:dyDescent="0.2">
      <c r="A363" s="233"/>
      <c r="B363" s="233"/>
      <c r="C363" s="233"/>
      <c r="D363" s="233"/>
      <c r="E363" s="233"/>
      <c r="F363" s="233"/>
    </row>
    <row r="364" spans="1:6" x14ac:dyDescent="0.2">
      <c r="A364" s="233"/>
      <c r="B364" s="233"/>
      <c r="C364" s="233"/>
      <c r="D364" s="233"/>
      <c r="E364" s="233"/>
      <c r="F364" s="233"/>
    </row>
    <row r="365" spans="1:6" x14ac:dyDescent="0.2">
      <c r="A365" s="233"/>
      <c r="B365" s="233"/>
      <c r="C365" s="233"/>
      <c r="D365" s="233"/>
      <c r="E365" s="233"/>
      <c r="F365" s="233"/>
    </row>
    <row r="366" spans="1:6" x14ac:dyDescent="0.2">
      <c r="A366" s="233"/>
      <c r="B366" s="233"/>
      <c r="C366" s="233"/>
      <c r="D366" s="233"/>
      <c r="E366" s="233"/>
      <c r="F366" s="233"/>
    </row>
    <row r="367" spans="1:6" x14ac:dyDescent="0.2">
      <c r="A367" s="233"/>
      <c r="B367" s="233"/>
      <c r="C367" s="233"/>
      <c r="D367" s="233"/>
      <c r="E367" s="233"/>
      <c r="F367" s="233"/>
    </row>
    <row r="368" spans="1:6" x14ac:dyDescent="0.2">
      <c r="A368" s="233"/>
      <c r="B368" s="233"/>
      <c r="C368" s="233"/>
      <c r="D368" s="233"/>
      <c r="E368" s="233"/>
      <c r="F368" s="233"/>
    </row>
    <row r="369" spans="1:6" x14ac:dyDescent="0.2">
      <c r="A369" s="233"/>
      <c r="B369" s="233"/>
      <c r="C369" s="233"/>
      <c r="D369" s="233"/>
      <c r="E369" s="233"/>
      <c r="F369" s="233"/>
    </row>
    <row r="370" spans="1:6" x14ac:dyDescent="0.2">
      <c r="A370" s="233"/>
      <c r="B370" s="233"/>
      <c r="C370" s="233"/>
      <c r="D370" s="233"/>
      <c r="E370" s="233"/>
      <c r="F370" s="233"/>
    </row>
    <row r="371" spans="1:6" x14ac:dyDescent="0.2">
      <c r="A371" s="233"/>
      <c r="B371" s="233"/>
      <c r="C371" s="233"/>
      <c r="D371" s="233"/>
      <c r="E371" s="233"/>
      <c r="F371" s="233"/>
    </row>
    <row r="372" spans="1:6" x14ac:dyDescent="0.2">
      <c r="A372" s="233"/>
      <c r="B372" s="233"/>
      <c r="C372" s="233"/>
      <c r="D372" s="233"/>
      <c r="E372" s="233"/>
      <c r="F372" s="233"/>
    </row>
    <row r="373" spans="1:6" x14ac:dyDescent="0.2">
      <c r="A373" s="233"/>
      <c r="B373" s="233"/>
      <c r="C373" s="233"/>
      <c r="D373" s="233"/>
      <c r="E373" s="233"/>
      <c r="F373" s="233"/>
    </row>
    <row r="374" spans="1:6" x14ac:dyDescent="0.2">
      <c r="A374" s="233"/>
      <c r="B374" s="233"/>
      <c r="C374" s="233"/>
      <c r="D374" s="233"/>
      <c r="E374" s="233"/>
      <c r="F374" s="233"/>
    </row>
    <row r="375" spans="1:6" x14ac:dyDescent="0.2">
      <c r="A375" s="233"/>
      <c r="B375" s="233"/>
      <c r="C375" s="233"/>
      <c r="D375" s="233"/>
      <c r="E375" s="233"/>
      <c r="F375" s="233"/>
    </row>
    <row r="376" spans="1:6" x14ac:dyDescent="0.2">
      <c r="A376" s="233"/>
      <c r="B376" s="233"/>
      <c r="C376" s="233"/>
      <c r="D376" s="233"/>
      <c r="E376" s="233"/>
      <c r="F376" s="233"/>
    </row>
    <row r="377" spans="1:6" x14ac:dyDescent="0.2">
      <c r="A377" s="233"/>
      <c r="B377" s="233"/>
      <c r="C377" s="233"/>
      <c r="D377" s="233"/>
      <c r="E377" s="233"/>
      <c r="F377" s="233"/>
    </row>
    <row r="378" spans="1:6" x14ac:dyDescent="0.2">
      <c r="A378" s="233"/>
      <c r="B378" s="233"/>
      <c r="C378" s="233"/>
      <c r="D378" s="233"/>
      <c r="E378" s="233"/>
      <c r="F378" s="233"/>
    </row>
    <row r="379" spans="1:6" x14ac:dyDescent="0.2">
      <c r="A379" s="233"/>
      <c r="B379" s="233"/>
      <c r="C379" s="233"/>
      <c r="D379" s="233"/>
      <c r="E379" s="233"/>
      <c r="F379" s="233"/>
    </row>
    <row r="380" spans="1:6" x14ac:dyDescent="0.2">
      <c r="A380" s="233"/>
      <c r="B380" s="233"/>
      <c r="C380" s="233"/>
      <c r="D380" s="233"/>
      <c r="E380" s="233"/>
      <c r="F380" s="233"/>
    </row>
    <row r="381" spans="1:6" x14ac:dyDescent="0.2">
      <c r="A381" s="233"/>
      <c r="B381" s="233"/>
      <c r="C381" s="233"/>
      <c r="D381" s="233"/>
      <c r="E381" s="233"/>
      <c r="F381" s="233"/>
    </row>
    <row r="382" spans="1:6" x14ac:dyDescent="0.2">
      <c r="A382" s="233"/>
      <c r="B382" s="233"/>
      <c r="C382" s="233"/>
      <c r="D382" s="233"/>
      <c r="E382" s="233"/>
      <c r="F382" s="233"/>
    </row>
    <row r="383" spans="1:6" x14ac:dyDescent="0.2">
      <c r="A383" s="233"/>
      <c r="B383" s="233"/>
      <c r="C383" s="233"/>
      <c r="D383" s="233"/>
      <c r="E383" s="233"/>
      <c r="F383" s="233"/>
    </row>
    <row r="384" spans="1:6" x14ac:dyDescent="0.2">
      <c r="A384" s="233"/>
      <c r="B384" s="233"/>
      <c r="C384" s="233"/>
      <c r="D384" s="233"/>
      <c r="E384" s="233"/>
      <c r="F384" s="233"/>
    </row>
    <row r="385" spans="1:6" x14ac:dyDescent="0.2">
      <c r="A385" s="233"/>
      <c r="B385" s="233"/>
      <c r="C385" s="233"/>
      <c r="D385" s="233"/>
      <c r="E385" s="233"/>
      <c r="F385" s="233"/>
    </row>
    <row r="386" spans="1:6" x14ac:dyDescent="0.2">
      <c r="A386" s="233"/>
      <c r="B386" s="233"/>
      <c r="C386" s="233"/>
      <c r="D386" s="233"/>
      <c r="E386" s="233"/>
      <c r="F386" s="233"/>
    </row>
    <row r="387" spans="1:6" x14ac:dyDescent="0.2">
      <c r="A387" s="233"/>
      <c r="B387" s="233"/>
      <c r="C387" s="233"/>
      <c r="D387" s="233"/>
      <c r="E387" s="233"/>
      <c r="F387" s="233"/>
    </row>
    <row r="388" spans="1:6" x14ac:dyDescent="0.2">
      <c r="A388" s="233"/>
      <c r="B388" s="233"/>
      <c r="C388" s="233"/>
      <c r="D388" s="233"/>
      <c r="E388" s="233"/>
      <c r="F388" s="233"/>
    </row>
    <row r="389" spans="1:6" x14ac:dyDescent="0.2">
      <c r="A389" s="233"/>
      <c r="B389" s="233"/>
      <c r="C389" s="233"/>
      <c r="D389" s="233"/>
      <c r="E389" s="233"/>
      <c r="F389" s="233"/>
    </row>
    <row r="390" spans="1:6" x14ac:dyDescent="0.2">
      <c r="A390" s="233"/>
      <c r="B390" s="233"/>
      <c r="C390" s="233"/>
      <c r="D390" s="233"/>
      <c r="E390" s="233"/>
      <c r="F390" s="233"/>
    </row>
    <row r="391" spans="1:6" x14ac:dyDescent="0.2">
      <c r="A391" s="233"/>
      <c r="B391" s="233"/>
      <c r="C391" s="233"/>
      <c r="D391" s="233"/>
      <c r="E391" s="233"/>
      <c r="F391" s="233"/>
    </row>
    <row r="392" spans="1:6" x14ac:dyDescent="0.2">
      <c r="A392" s="233"/>
      <c r="B392" s="233"/>
      <c r="C392" s="233"/>
      <c r="D392" s="233"/>
      <c r="E392" s="233"/>
      <c r="F392" s="233"/>
    </row>
    <row r="393" spans="1:6" x14ac:dyDescent="0.2">
      <c r="A393" s="233"/>
      <c r="B393" s="233"/>
      <c r="C393" s="233"/>
      <c r="D393" s="233"/>
      <c r="E393" s="233"/>
      <c r="F393" s="233"/>
    </row>
    <row r="394" spans="1:6" x14ac:dyDescent="0.2">
      <c r="A394" s="233"/>
      <c r="B394" s="233"/>
      <c r="C394" s="233"/>
      <c r="D394" s="233"/>
      <c r="E394" s="233"/>
      <c r="F394" s="233"/>
    </row>
    <row r="395" spans="1:6" x14ac:dyDescent="0.2">
      <c r="A395" s="233"/>
      <c r="B395" s="233"/>
      <c r="C395" s="233"/>
      <c r="D395" s="233"/>
      <c r="E395" s="233"/>
      <c r="F395" s="233"/>
    </row>
    <row r="396" spans="1:6" x14ac:dyDescent="0.2">
      <c r="A396" s="233"/>
      <c r="B396" s="233"/>
      <c r="C396" s="233"/>
      <c r="D396" s="233"/>
      <c r="E396" s="233"/>
      <c r="F396" s="233"/>
    </row>
    <row r="397" spans="1:6" x14ac:dyDescent="0.2">
      <c r="A397" s="233"/>
      <c r="B397" s="233"/>
      <c r="C397" s="233"/>
      <c r="D397" s="233"/>
      <c r="E397" s="233"/>
      <c r="F397" s="233"/>
    </row>
    <row r="398" spans="1:6" x14ac:dyDescent="0.2">
      <c r="A398" s="233"/>
      <c r="B398" s="233"/>
      <c r="C398" s="233"/>
      <c r="D398" s="233"/>
      <c r="E398" s="233"/>
      <c r="F398" s="233"/>
    </row>
    <row r="399" spans="1:6" x14ac:dyDescent="0.2">
      <c r="A399" s="233"/>
      <c r="B399" s="233"/>
      <c r="C399" s="233"/>
      <c r="D399" s="233"/>
      <c r="E399" s="233"/>
      <c r="F399" s="233"/>
    </row>
    <row r="400" spans="1:6" x14ac:dyDescent="0.2">
      <c r="A400" s="233"/>
      <c r="B400" s="233"/>
      <c r="C400" s="233"/>
      <c r="D400" s="233"/>
      <c r="E400" s="233"/>
      <c r="F400" s="233"/>
    </row>
    <row r="401" spans="1:6" x14ac:dyDescent="0.2">
      <c r="A401" s="233"/>
      <c r="B401" s="233"/>
      <c r="C401" s="233"/>
      <c r="D401" s="233"/>
      <c r="E401" s="233"/>
      <c r="F401" s="233"/>
    </row>
    <row r="402" spans="1:6" x14ac:dyDescent="0.2">
      <c r="A402" s="233"/>
      <c r="B402" s="233"/>
      <c r="C402" s="233"/>
      <c r="D402" s="233"/>
      <c r="E402" s="233"/>
      <c r="F402" s="233"/>
    </row>
    <row r="403" spans="1:6" x14ac:dyDescent="0.2">
      <c r="A403" s="233"/>
      <c r="B403" s="233"/>
      <c r="C403" s="233"/>
      <c r="D403" s="233"/>
      <c r="E403" s="233"/>
      <c r="F403" s="233"/>
    </row>
    <row r="404" spans="1:6" x14ac:dyDescent="0.2">
      <c r="A404" s="233"/>
      <c r="B404" s="233"/>
      <c r="C404" s="233"/>
      <c r="D404" s="233"/>
      <c r="E404" s="233"/>
      <c r="F404" s="233"/>
    </row>
    <row r="405" spans="1:6" x14ac:dyDescent="0.2">
      <c r="A405" s="233"/>
      <c r="B405" s="233"/>
      <c r="C405" s="233"/>
      <c r="D405" s="233"/>
      <c r="E405" s="233"/>
      <c r="F405" s="233"/>
    </row>
    <row r="406" spans="1:6" x14ac:dyDescent="0.2">
      <c r="A406" s="233"/>
      <c r="B406" s="233"/>
      <c r="C406" s="233"/>
      <c r="D406" s="233"/>
      <c r="E406" s="233"/>
      <c r="F406" s="233"/>
    </row>
    <row r="407" spans="1:6" x14ac:dyDescent="0.2">
      <c r="A407" s="233"/>
      <c r="B407" s="233"/>
      <c r="C407" s="233"/>
      <c r="D407" s="233"/>
      <c r="E407" s="233"/>
      <c r="F407" s="233"/>
    </row>
    <row r="408" spans="1:6" x14ac:dyDescent="0.2">
      <c r="A408" s="233"/>
      <c r="B408" s="233"/>
      <c r="C408" s="233"/>
      <c r="D408" s="233"/>
      <c r="E408" s="233"/>
      <c r="F408" s="233"/>
    </row>
    <row r="409" spans="1:6" x14ac:dyDescent="0.2">
      <c r="A409" s="233"/>
      <c r="B409" s="233"/>
      <c r="C409" s="233"/>
      <c r="D409" s="233"/>
      <c r="E409" s="233"/>
      <c r="F409" s="233"/>
    </row>
    <row r="410" spans="1:6" x14ac:dyDescent="0.2">
      <c r="A410" s="233"/>
      <c r="B410" s="233"/>
      <c r="C410" s="233"/>
      <c r="D410" s="233"/>
      <c r="E410" s="233"/>
      <c r="F410" s="233"/>
    </row>
    <row r="411" spans="1:6" x14ac:dyDescent="0.2">
      <c r="A411" s="233"/>
      <c r="B411" s="233"/>
      <c r="C411" s="233"/>
      <c r="D411" s="233"/>
      <c r="E411" s="233"/>
      <c r="F411" s="233"/>
    </row>
    <row r="412" spans="1:6" x14ac:dyDescent="0.2">
      <c r="A412" s="233"/>
      <c r="B412" s="233"/>
      <c r="C412" s="233"/>
      <c r="D412" s="233"/>
      <c r="E412" s="233"/>
      <c r="F412" s="233"/>
    </row>
    <row r="413" spans="1:6" x14ac:dyDescent="0.2">
      <c r="A413" s="233"/>
      <c r="B413" s="233"/>
      <c r="C413" s="233"/>
      <c r="D413" s="233"/>
      <c r="E413" s="233"/>
      <c r="F413" s="233"/>
    </row>
    <row r="414" spans="1:6" x14ac:dyDescent="0.2">
      <c r="A414" s="233"/>
      <c r="B414" s="233"/>
      <c r="C414" s="233"/>
      <c r="D414" s="233"/>
      <c r="E414" s="233"/>
      <c r="F414" s="233"/>
    </row>
    <row r="415" spans="1:6" x14ac:dyDescent="0.2">
      <c r="A415" s="233"/>
      <c r="B415" s="233"/>
      <c r="C415" s="233"/>
      <c r="D415" s="233"/>
      <c r="E415" s="233"/>
      <c r="F415" s="233"/>
    </row>
    <row r="416" spans="1:6" x14ac:dyDescent="0.2">
      <c r="A416" s="233"/>
      <c r="B416" s="233"/>
      <c r="C416" s="233"/>
      <c r="D416" s="233"/>
      <c r="E416" s="233"/>
      <c r="F416" s="233"/>
    </row>
    <row r="417" spans="1:6" x14ac:dyDescent="0.2">
      <c r="A417" s="233"/>
      <c r="B417" s="233"/>
      <c r="C417" s="233"/>
      <c r="D417" s="233"/>
      <c r="E417" s="233"/>
      <c r="F417" s="233"/>
    </row>
    <row r="418" spans="1:6" x14ac:dyDescent="0.2">
      <c r="A418" s="233"/>
      <c r="B418" s="233"/>
      <c r="C418" s="233"/>
      <c r="D418" s="233"/>
      <c r="E418" s="233"/>
      <c r="F418" s="233"/>
    </row>
    <row r="419" spans="1:6" x14ac:dyDescent="0.2">
      <c r="A419" s="233"/>
      <c r="B419" s="233"/>
      <c r="C419" s="233"/>
      <c r="D419" s="233"/>
      <c r="E419" s="233"/>
      <c r="F419" s="233"/>
    </row>
    <row r="420" spans="1:6" x14ac:dyDescent="0.2">
      <c r="A420" s="233"/>
      <c r="B420" s="233"/>
      <c r="C420" s="233"/>
      <c r="D420" s="233"/>
      <c r="E420" s="233"/>
      <c r="F420" s="233"/>
    </row>
    <row r="421" spans="1:6" x14ac:dyDescent="0.2">
      <c r="A421" s="233"/>
      <c r="B421" s="233"/>
      <c r="C421" s="233"/>
      <c r="D421" s="233"/>
      <c r="E421" s="233"/>
      <c r="F421" s="233"/>
    </row>
    <row r="422" spans="1:6" x14ac:dyDescent="0.2">
      <c r="A422" s="233"/>
      <c r="B422" s="233"/>
      <c r="C422" s="233"/>
      <c r="D422" s="233"/>
      <c r="E422" s="233"/>
      <c r="F422" s="233"/>
    </row>
    <row r="423" spans="1:6" x14ac:dyDescent="0.2">
      <c r="A423" s="233"/>
      <c r="B423" s="233"/>
      <c r="C423" s="233"/>
      <c r="D423" s="233"/>
      <c r="E423" s="233"/>
      <c r="F423" s="233"/>
    </row>
    <row r="424" spans="1:6" x14ac:dyDescent="0.2">
      <c r="A424" s="233"/>
      <c r="B424" s="233"/>
      <c r="C424" s="233"/>
      <c r="D424" s="233"/>
      <c r="E424" s="233"/>
      <c r="F424" s="233"/>
    </row>
    <row r="425" spans="1:6" x14ac:dyDescent="0.2">
      <c r="A425" s="233"/>
      <c r="B425" s="233"/>
      <c r="C425" s="233"/>
      <c r="D425" s="233"/>
      <c r="E425" s="233"/>
      <c r="F425" s="233"/>
    </row>
    <row r="426" spans="1:6" x14ac:dyDescent="0.2">
      <c r="A426" s="233"/>
      <c r="B426" s="233"/>
      <c r="C426" s="233"/>
      <c r="D426" s="233"/>
      <c r="E426" s="233"/>
      <c r="F426" s="233"/>
    </row>
    <row r="427" spans="1:6" x14ac:dyDescent="0.2">
      <c r="A427" s="233"/>
      <c r="B427" s="233"/>
      <c r="C427" s="233"/>
      <c r="D427" s="233"/>
      <c r="E427" s="233"/>
      <c r="F427" s="233"/>
    </row>
    <row r="428" spans="1:6" x14ac:dyDescent="0.2">
      <c r="A428" s="233"/>
      <c r="B428" s="233"/>
      <c r="C428" s="233"/>
      <c r="D428" s="233"/>
      <c r="E428" s="233"/>
      <c r="F428" s="233"/>
    </row>
    <row r="429" spans="1:6" x14ac:dyDescent="0.2">
      <c r="A429" s="233"/>
      <c r="B429" s="233"/>
      <c r="C429" s="233"/>
      <c r="D429" s="233"/>
      <c r="E429" s="233"/>
      <c r="F429" s="233"/>
    </row>
    <row r="430" spans="1:6" x14ac:dyDescent="0.2">
      <c r="A430" s="233"/>
      <c r="B430" s="233"/>
      <c r="C430" s="233"/>
      <c r="D430" s="233"/>
      <c r="E430" s="233"/>
      <c r="F430" s="233"/>
    </row>
    <row r="431" spans="1:6" x14ac:dyDescent="0.2">
      <c r="A431" s="233"/>
      <c r="B431" s="233"/>
      <c r="C431" s="233"/>
      <c r="D431" s="233"/>
      <c r="E431" s="233"/>
      <c r="F431" s="233"/>
    </row>
    <row r="432" spans="1:6" x14ac:dyDescent="0.2">
      <c r="A432" s="233"/>
      <c r="B432" s="233"/>
      <c r="C432" s="233"/>
      <c r="D432" s="233"/>
      <c r="E432" s="233"/>
      <c r="F432" s="233"/>
    </row>
    <row r="433" spans="1:6" x14ac:dyDescent="0.2">
      <c r="A433" s="233"/>
      <c r="B433" s="233"/>
      <c r="C433" s="233"/>
      <c r="D433" s="233"/>
      <c r="E433" s="233"/>
      <c r="F433" s="233"/>
    </row>
    <row r="434" spans="1:6" x14ac:dyDescent="0.2">
      <c r="A434" s="233"/>
      <c r="B434" s="233"/>
      <c r="C434" s="233"/>
      <c r="D434" s="233"/>
      <c r="E434" s="233"/>
      <c r="F434" s="233"/>
    </row>
    <row r="435" spans="1:6" x14ac:dyDescent="0.2">
      <c r="A435" s="233"/>
      <c r="B435" s="233"/>
      <c r="C435" s="233"/>
      <c r="D435" s="233"/>
      <c r="E435" s="233"/>
      <c r="F435" s="233"/>
    </row>
    <row r="436" spans="1:6" x14ac:dyDescent="0.2">
      <c r="A436" s="233"/>
      <c r="B436" s="233"/>
      <c r="C436" s="233"/>
      <c r="D436" s="233"/>
      <c r="E436" s="233"/>
      <c r="F436" s="233"/>
    </row>
    <row r="437" spans="1:6" x14ac:dyDescent="0.2">
      <c r="A437" s="233"/>
      <c r="B437" s="233"/>
      <c r="C437" s="233"/>
      <c r="D437" s="233"/>
      <c r="E437" s="233"/>
      <c r="F437" s="233"/>
    </row>
    <row r="438" spans="1:6" x14ac:dyDescent="0.2">
      <c r="A438" s="233"/>
      <c r="B438" s="233"/>
      <c r="C438" s="233"/>
      <c r="D438" s="233"/>
      <c r="E438" s="233"/>
      <c r="F438" s="233"/>
    </row>
    <row r="439" spans="1:6" x14ac:dyDescent="0.2">
      <c r="A439" s="233"/>
      <c r="B439" s="233"/>
      <c r="C439" s="233"/>
      <c r="D439" s="233"/>
      <c r="E439" s="233"/>
      <c r="F439" s="233"/>
    </row>
    <row r="440" spans="1:6" x14ac:dyDescent="0.2">
      <c r="A440" s="233"/>
      <c r="B440" s="233"/>
      <c r="C440" s="233"/>
      <c r="D440" s="233"/>
      <c r="E440" s="233"/>
      <c r="F440" s="233"/>
    </row>
    <row r="441" spans="1:6" x14ac:dyDescent="0.2">
      <c r="A441" s="233"/>
      <c r="B441" s="233"/>
      <c r="C441" s="233"/>
      <c r="D441" s="233"/>
      <c r="E441" s="233"/>
      <c r="F441" s="233"/>
    </row>
    <row r="442" spans="1:6" x14ac:dyDescent="0.2">
      <c r="A442" s="233"/>
      <c r="B442" s="233"/>
      <c r="C442" s="233"/>
      <c r="D442" s="233"/>
      <c r="E442" s="233"/>
      <c r="F442" s="233"/>
    </row>
    <row r="443" spans="1:6" x14ac:dyDescent="0.2">
      <c r="A443" s="233"/>
      <c r="B443" s="233"/>
      <c r="C443" s="233"/>
      <c r="D443" s="233"/>
      <c r="E443" s="233"/>
      <c r="F443" s="233"/>
    </row>
    <row r="444" spans="1:6" x14ac:dyDescent="0.2">
      <c r="A444" s="233"/>
      <c r="B444" s="233"/>
      <c r="C444" s="233"/>
      <c r="D444" s="233"/>
      <c r="E444" s="233"/>
      <c r="F444" s="233"/>
    </row>
    <row r="445" spans="1:6" x14ac:dyDescent="0.2">
      <c r="A445" s="233"/>
      <c r="B445" s="233"/>
      <c r="C445" s="233"/>
      <c r="D445" s="233"/>
      <c r="E445" s="233"/>
      <c r="F445" s="233"/>
    </row>
    <row r="446" spans="1:6" x14ac:dyDescent="0.2">
      <c r="A446" s="233"/>
      <c r="B446" s="233"/>
      <c r="C446" s="233"/>
      <c r="D446" s="233"/>
      <c r="E446" s="233"/>
      <c r="F446" s="233"/>
    </row>
    <row r="447" spans="1:6" x14ac:dyDescent="0.2">
      <c r="A447" s="233"/>
      <c r="B447" s="233"/>
      <c r="C447" s="233"/>
      <c r="D447" s="233"/>
      <c r="E447" s="233"/>
      <c r="F447" s="233"/>
    </row>
    <row r="448" spans="1:6" x14ac:dyDescent="0.2">
      <c r="A448" s="233"/>
      <c r="B448" s="233"/>
      <c r="C448" s="233"/>
      <c r="D448" s="233"/>
      <c r="E448" s="233"/>
      <c r="F448" s="233"/>
    </row>
    <row r="449" spans="1:6" x14ac:dyDescent="0.2">
      <c r="A449" s="233"/>
      <c r="B449" s="233"/>
      <c r="C449" s="233"/>
      <c r="D449" s="233"/>
      <c r="E449" s="233"/>
      <c r="F449" s="233"/>
    </row>
    <row r="450" spans="1:6" x14ac:dyDescent="0.2">
      <c r="A450" s="233"/>
      <c r="B450" s="233"/>
      <c r="C450" s="233"/>
      <c r="D450" s="233"/>
      <c r="E450" s="233"/>
      <c r="F450" s="233"/>
    </row>
    <row r="451" spans="1:6" x14ac:dyDescent="0.2">
      <c r="A451" s="233"/>
      <c r="B451" s="233"/>
      <c r="C451" s="233"/>
      <c r="D451" s="233"/>
      <c r="E451" s="233"/>
      <c r="F451" s="233"/>
    </row>
    <row r="452" spans="1:6" x14ac:dyDescent="0.2">
      <c r="A452" s="233"/>
      <c r="B452" s="233"/>
      <c r="C452" s="233"/>
      <c r="D452" s="233"/>
      <c r="E452" s="233"/>
      <c r="F452" s="233"/>
    </row>
    <row r="453" spans="1:6" x14ac:dyDescent="0.2">
      <c r="A453" s="233"/>
      <c r="B453" s="233"/>
      <c r="C453" s="233"/>
      <c r="D453" s="233"/>
      <c r="E453" s="233"/>
      <c r="F453" s="233"/>
    </row>
    <row r="454" spans="1:6" x14ac:dyDescent="0.2">
      <c r="A454" s="233"/>
      <c r="B454" s="233"/>
      <c r="C454" s="233"/>
      <c r="D454" s="233"/>
      <c r="E454" s="233"/>
      <c r="F454" s="233"/>
    </row>
    <row r="455" spans="1:6" x14ac:dyDescent="0.2">
      <c r="A455" s="233"/>
      <c r="B455" s="233"/>
      <c r="C455" s="233"/>
      <c r="D455" s="233"/>
      <c r="E455" s="233"/>
      <c r="F455" s="233"/>
    </row>
    <row r="456" spans="1:6" x14ac:dyDescent="0.2">
      <c r="A456" s="233"/>
      <c r="B456" s="233"/>
      <c r="C456" s="233"/>
      <c r="D456" s="233"/>
      <c r="E456" s="233"/>
      <c r="F456" s="233"/>
    </row>
    <row r="457" spans="1:6" x14ac:dyDescent="0.2">
      <c r="A457" s="233"/>
      <c r="B457" s="233"/>
      <c r="C457" s="233"/>
      <c r="D457" s="233"/>
      <c r="E457" s="233"/>
      <c r="F457" s="233"/>
    </row>
    <row r="458" spans="1:6" x14ac:dyDescent="0.2">
      <c r="A458" s="233"/>
      <c r="B458" s="233"/>
      <c r="C458" s="233"/>
      <c r="D458" s="233"/>
      <c r="E458" s="233"/>
      <c r="F458" s="233"/>
    </row>
    <row r="459" spans="1:6" x14ac:dyDescent="0.2">
      <c r="A459" s="233"/>
      <c r="B459" s="233"/>
      <c r="C459" s="233"/>
      <c r="D459" s="233"/>
      <c r="E459" s="233"/>
      <c r="F459" s="233"/>
    </row>
    <row r="460" spans="1:6" x14ac:dyDescent="0.2">
      <c r="A460" s="233"/>
      <c r="B460" s="233"/>
      <c r="C460" s="233"/>
      <c r="D460" s="233"/>
      <c r="E460" s="233"/>
      <c r="F460" s="233"/>
    </row>
    <row r="461" spans="1:6" x14ac:dyDescent="0.2">
      <c r="A461" s="233"/>
      <c r="B461" s="233"/>
      <c r="C461" s="233"/>
      <c r="D461" s="233"/>
      <c r="E461" s="233"/>
      <c r="F461" s="233"/>
    </row>
    <row r="462" spans="1:6" x14ac:dyDescent="0.2">
      <c r="A462" s="233"/>
      <c r="B462" s="233"/>
      <c r="C462" s="233"/>
      <c r="D462" s="233"/>
      <c r="E462" s="233"/>
      <c r="F462" s="233"/>
    </row>
    <row r="463" spans="1:6" x14ac:dyDescent="0.2">
      <c r="A463" s="233"/>
      <c r="B463" s="233"/>
      <c r="C463" s="233"/>
      <c r="D463" s="233"/>
      <c r="E463" s="233"/>
      <c r="F463" s="233"/>
    </row>
    <row r="464" spans="1:6" x14ac:dyDescent="0.2">
      <c r="A464" s="233"/>
      <c r="B464" s="233"/>
      <c r="C464" s="233"/>
      <c r="D464" s="233"/>
      <c r="E464" s="233"/>
      <c r="F464" s="233"/>
    </row>
    <row r="465" spans="1:6" x14ac:dyDescent="0.2">
      <c r="A465" s="233"/>
      <c r="B465" s="233"/>
      <c r="C465" s="233"/>
      <c r="D465" s="233"/>
      <c r="E465" s="233"/>
      <c r="F465" s="233"/>
    </row>
    <row r="466" spans="1:6" x14ac:dyDescent="0.2">
      <c r="A466" s="233"/>
      <c r="B466" s="233"/>
      <c r="C466" s="233"/>
      <c r="D466" s="233"/>
      <c r="E466" s="233"/>
      <c r="F466" s="233"/>
    </row>
    <row r="467" spans="1:6" x14ac:dyDescent="0.2">
      <c r="A467" s="233"/>
      <c r="B467" s="233"/>
      <c r="C467" s="233"/>
      <c r="D467" s="233"/>
      <c r="E467" s="233"/>
      <c r="F467" s="233"/>
    </row>
    <row r="468" spans="1:6" x14ac:dyDescent="0.2">
      <c r="A468" s="233"/>
      <c r="B468" s="233"/>
      <c r="C468" s="233"/>
      <c r="D468" s="233"/>
      <c r="E468" s="233"/>
      <c r="F468" s="233"/>
    </row>
    <row r="469" spans="1:6" x14ac:dyDescent="0.2">
      <c r="A469" s="233"/>
      <c r="B469" s="233"/>
      <c r="C469" s="233"/>
      <c r="D469" s="233"/>
      <c r="E469" s="233"/>
      <c r="F469" s="233"/>
    </row>
    <row r="470" spans="1:6" x14ac:dyDescent="0.2">
      <c r="A470" s="233"/>
      <c r="B470" s="233"/>
      <c r="C470" s="233"/>
      <c r="D470" s="233"/>
      <c r="E470" s="233"/>
      <c r="F470" s="233"/>
    </row>
    <row r="471" spans="1:6" x14ac:dyDescent="0.2">
      <c r="A471" s="233"/>
      <c r="B471" s="233"/>
      <c r="C471" s="233"/>
      <c r="D471" s="233"/>
      <c r="E471" s="233"/>
      <c r="F471" s="233"/>
    </row>
    <row r="472" spans="1:6" x14ac:dyDescent="0.2">
      <c r="A472" s="233"/>
      <c r="B472" s="233"/>
      <c r="C472" s="233"/>
      <c r="D472" s="233"/>
      <c r="E472" s="233"/>
      <c r="F472" s="233"/>
    </row>
    <row r="473" spans="1:6" x14ac:dyDescent="0.2">
      <c r="A473" s="233"/>
      <c r="B473" s="233"/>
      <c r="C473" s="233"/>
      <c r="D473" s="233"/>
      <c r="E473" s="233"/>
      <c r="F473" s="233"/>
    </row>
    <row r="474" spans="1:6" x14ac:dyDescent="0.2">
      <c r="A474" s="233"/>
      <c r="B474" s="233"/>
      <c r="C474" s="233"/>
      <c r="D474" s="233"/>
      <c r="E474" s="233"/>
      <c r="F474" s="233"/>
    </row>
    <row r="475" spans="1:6" x14ac:dyDescent="0.2">
      <c r="A475" s="233"/>
      <c r="B475" s="233"/>
      <c r="C475" s="233"/>
      <c r="D475" s="233"/>
      <c r="E475" s="233"/>
      <c r="F475" s="233"/>
    </row>
    <row r="476" spans="1:6" x14ac:dyDescent="0.2">
      <c r="A476" s="233"/>
      <c r="B476" s="233"/>
      <c r="C476" s="233"/>
      <c r="D476" s="233"/>
      <c r="E476" s="233"/>
      <c r="F476" s="233"/>
    </row>
    <row r="477" spans="1:6" x14ac:dyDescent="0.2">
      <c r="A477" s="233"/>
      <c r="B477" s="233"/>
      <c r="C477" s="233"/>
      <c r="D477" s="233"/>
      <c r="E477" s="233"/>
      <c r="F477" s="233"/>
    </row>
    <row r="478" spans="1:6" x14ac:dyDescent="0.2">
      <c r="A478" s="233"/>
      <c r="B478" s="233"/>
      <c r="C478" s="233"/>
      <c r="D478" s="233"/>
      <c r="E478" s="233"/>
      <c r="F478" s="233"/>
    </row>
    <row r="479" spans="1:6" x14ac:dyDescent="0.2">
      <c r="A479" s="233"/>
      <c r="B479" s="233"/>
      <c r="C479" s="233"/>
      <c r="D479" s="233"/>
      <c r="E479" s="233"/>
      <c r="F479" s="233"/>
    </row>
    <row r="480" spans="1:6" x14ac:dyDescent="0.2">
      <c r="A480" s="233"/>
      <c r="B480" s="233"/>
      <c r="C480" s="233"/>
      <c r="D480" s="233"/>
      <c r="E480" s="233"/>
      <c r="F480" s="233"/>
    </row>
    <row r="481" spans="1:6" x14ac:dyDescent="0.2">
      <c r="A481" s="233"/>
      <c r="B481" s="233"/>
      <c r="C481" s="233"/>
      <c r="D481" s="233"/>
      <c r="E481" s="233"/>
      <c r="F481" s="233"/>
    </row>
    <row r="482" spans="1:6" x14ac:dyDescent="0.2">
      <c r="A482" s="233"/>
      <c r="B482" s="233"/>
      <c r="C482" s="233"/>
      <c r="D482" s="233"/>
      <c r="E482" s="233"/>
      <c r="F482" s="233"/>
    </row>
    <row r="483" spans="1:6" x14ac:dyDescent="0.2">
      <c r="A483" s="233"/>
      <c r="B483" s="233"/>
      <c r="C483" s="233"/>
      <c r="D483" s="233"/>
      <c r="E483" s="233"/>
      <c r="F483" s="233"/>
    </row>
    <row r="484" spans="1:6" x14ac:dyDescent="0.2">
      <c r="A484" s="233"/>
      <c r="B484" s="233"/>
      <c r="C484" s="233"/>
      <c r="D484" s="233"/>
      <c r="E484" s="233"/>
      <c r="F484" s="233"/>
    </row>
    <row r="485" spans="1:6" x14ac:dyDescent="0.2">
      <c r="A485" s="233"/>
      <c r="B485" s="233"/>
      <c r="C485" s="233"/>
      <c r="D485" s="233"/>
      <c r="E485" s="233"/>
      <c r="F485" s="233"/>
    </row>
    <row r="486" spans="1:6" x14ac:dyDescent="0.2">
      <c r="A486" s="233"/>
      <c r="B486" s="233"/>
      <c r="C486" s="233"/>
      <c r="D486" s="233"/>
      <c r="E486" s="233"/>
      <c r="F486" s="233"/>
    </row>
    <row r="487" spans="1:6" x14ac:dyDescent="0.2">
      <c r="A487" s="233"/>
      <c r="B487" s="233"/>
      <c r="C487" s="233"/>
      <c r="D487" s="233"/>
      <c r="E487" s="233"/>
      <c r="F487" s="233"/>
    </row>
    <row r="488" spans="1:6" x14ac:dyDescent="0.2">
      <c r="A488" s="233"/>
      <c r="B488" s="233"/>
      <c r="C488" s="233"/>
      <c r="D488" s="233"/>
      <c r="E488" s="233"/>
      <c r="F488" s="233"/>
    </row>
    <row r="489" spans="1:6" x14ac:dyDescent="0.2">
      <c r="A489" s="233"/>
      <c r="B489" s="233"/>
      <c r="C489" s="233"/>
      <c r="D489" s="233"/>
      <c r="E489" s="233"/>
      <c r="F489" s="233"/>
    </row>
    <row r="490" spans="1:6" x14ac:dyDescent="0.2">
      <c r="A490" s="233"/>
      <c r="B490" s="233"/>
      <c r="C490" s="233"/>
      <c r="D490" s="233"/>
      <c r="E490" s="233"/>
      <c r="F490" s="233"/>
    </row>
    <row r="491" spans="1:6" x14ac:dyDescent="0.2">
      <c r="A491" s="233"/>
      <c r="B491" s="233"/>
      <c r="C491" s="233"/>
      <c r="D491" s="233"/>
      <c r="E491" s="233"/>
      <c r="F491" s="233"/>
    </row>
    <row r="492" spans="1:6" x14ac:dyDescent="0.2">
      <c r="A492" s="233"/>
      <c r="B492" s="233"/>
      <c r="C492" s="233"/>
      <c r="D492" s="233"/>
      <c r="E492" s="233"/>
      <c r="F492" s="233"/>
    </row>
    <row r="493" spans="1:6" x14ac:dyDescent="0.2">
      <c r="A493" s="233"/>
      <c r="B493" s="233"/>
      <c r="C493" s="233"/>
      <c r="D493" s="233"/>
      <c r="E493" s="233"/>
      <c r="F493" s="233"/>
    </row>
    <row r="494" spans="1:6" x14ac:dyDescent="0.2">
      <c r="A494" s="233"/>
      <c r="B494" s="233"/>
      <c r="C494" s="233"/>
      <c r="D494" s="233"/>
      <c r="E494" s="233"/>
      <c r="F494" s="233"/>
    </row>
    <row r="495" spans="1:6" x14ac:dyDescent="0.2">
      <c r="A495" s="233"/>
      <c r="B495" s="233"/>
      <c r="C495" s="233"/>
      <c r="D495" s="233"/>
      <c r="E495" s="233"/>
      <c r="F495" s="233"/>
    </row>
    <row r="496" spans="1:6" x14ac:dyDescent="0.2">
      <c r="A496" s="233"/>
      <c r="B496" s="233"/>
      <c r="C496" s="233"/>
      <c r="D496" s="233"/>
      <c r="E496" s="233"/>
      <c r="F496" s="233"/>
    </row>
    <row r="497" spans="1:6" x14ac:dyDescent="0.2">
      <c r="A497" s="233"/>
      <c r="B497" s="233"/>
      <c r="C497" s="233"/>
      <c r="D497" s="233"/>
      <c r="E497" s="233"/>
      <c r="F497" s="233"/>
    </row>
    <row r="498" spans="1:6" x14ac:dyDescent="0.2">
      <c r="A498" s="233"/>
      <c r="B498" s="233"/>
      <c r="C498" s="233"/>
      <c r="D498" s="233"/>
      <c r="E498" s="233"/>
      <c r="F498" s="233"/>
    </row>
    <row r="499" spans="1:6" x14ac:dyDescent="0.2">
      <c r="A499" s="233"/>
      <c r="B499" s="233"/>
      <c r="C499" s="233"/>
      <c r="D499" s="233"/>
      <c r="E499" s="233"/>
      <c r="F499" s="233"/>
    </row>
    <row r="500" spans="1:6" x14ac:dyDescent="0.2">
      <c r="A500" s="233"/>
      <c r="B500" s="233"/>
      <c r="C500" s="233"/>
      <c r="D500" s="233"/>
      <c r="E500" s="233"/>
      <c r="F500" s="233"/>
    </row>
    <row r="501" spans="1:6" x14ac:dyDescent="0.2">
      <c r="A501" s="233"/>
      <c r="B501" s="233"/>
      <c r="C501" s="233"/>
      <c r="D501" s="233"/>
      <c r="E501" s="233"/>
      <c r="F501" s="233"/>
    </row>
    <row r="502" spans="1:6" x14ac:dyDescent="0.2">
      <c r="A502" s="233"/>
      <c r="B502" s="233"/>
      <c r="C502" s="233"/>
      <c r="D502" s="233"/>
      <c r="E502" s="233"/>
      <c r="F502" s="233"/>
    </row>
    <row r="503" spans="1:6" x14ac:dyDescent="0.2">
      <c r="A503" s="233"/>
      <c r="B503" s="233"/>
      <c r="C503" s="233"/>
      <c r="D503" s="233"/>
      <c r="E503" s="233"/>
      <c r="F503" s="233"/>
    </row>
    <row r="504" spans="1:6" x14ac:dyDescent="0.2">
      <c r="A504" s="233"/>
      <c r="B504" s="233"/>
      <c r="C504" s="233"/>
      <c r="D504" s="233"/>
      <c r="E504" s="233"/>
      <c r="F504" s="233"/>
    </row>
    <row r="505" spans="1:6" x14ac:dyDescent="0.2">
      <c r="A505" s="233"/>
      <c r="B505" s="233"/>
      <c r="C505" s="233"/>
      <c r="D505" s="233"/>
      <c r="E505" s="233"/>
      <c r="F505" s="233"/>
    </row>
    <row r="506" spans="1:6" x14ac:dyDescent="0.2">
      <c r="A506" s="233"/>
      <c r="B506" s="233"/>
      <c r="C506" s="233"/>
      <c r="D506" s="233"/>
      <c r="E506" s="233"/>
      <c r="F506" s="233"/>
    </row>
    <row r="507" spans="1:6" x14ac:dyDescent="0.2">
      <c r="A507" s="233"/>
      <c r="B507" s="233"/>
      <c r="C507" s="233"/>
      <c r="D507" s="233"/>
      <c r="E507" s="233"/>
      <c r="F507" s="233"/>
    </row>
    <row r="508" spans="1:6" x14ac:dyDescent="0.2">
      <c r="A508" s="233"/>
      <c r="B508" s="233"/>
      <c r="C508" s="233"/>
      <c r="D508" s="233"/>
      <c r="E508" s="233"/>
      <c r="F508" s="233"/>
    </row>
    <row r="509" spans="1:6" x14ac:dyDescent="0.2">
      <c r="A509" s="233"/>
      <c r="B509" s="233"/>
      <c r="C509" s="233"/>
      <c r="D509" s="233"/>
      <c r="E509" s="233"/>
      <c r="F509" s="233"/>
    </row>
    <row r="510" spans="1:6" x14ac:dyDescent="0.2">
      <c r="A510" s="233"/>
      <c r="B510" s="233"/>
      <c r="C510" s="233"/>
      <c r="D510" s="233"/>
      <c r="E510" s="233"/>
      <c r="F510" s="233"/>
    </row>
    <row r="511" spans="1:6" x14ac:dyDescent="0.2">
      <c r="A511" s="233"/>
      <c r="B511" s="233"/>
      <c r="C511" s="233"/>
      <c r="D511" s="233"/>
      <c r="E511" s="233"/>
      <c r="F511" s="233"/>
    </row>
    <row r="512" spans="1:6" x14ac:dyDescent="0.2">
      <c r="A512" s="233"/>
      <c r="B512" s="233"/>
      <c r="C512" s="233"/>
      <c r="D512" s="233"/>
      <c r="E512" s="233"/>
      <c r="F512" s="233"/>
    </row>
    <row r="513" spans="1:6" x14ac:dyDescent="0.2">
      <c r="A513" s="233"/>
      <c r="B513" s="233"/>
      <c r="C513" s="233"/>
      <c r="D513" s="233"/>
      <c r="E513" s="233"/>
      <c r="F513" s="233"/>
    </row>
    <row r="514" spans="1:6" x14ac:dyDescent="0.2">
      <c r="A514" s="233"/>
      <c r="B514" s="233"/>
      <c r="C514" s="233"/>
      <c r="D514" s="233"/>
      <c r="E514" s="233"/>
      <c r="F514" s="233"/>
    </row>
    <row r="515" spans="1:6" x14ac:dyDescent="0.2">
      <c r="A515" s="233"/>
      <c r="B515" s="233"/>
      <c r="C515" s="233"/>
      <c r="D515" s="233"/>
      <c r="E515" s="233"/>
      <c r="F515" s="233"/>
    </row>
    <row r="516" spans="1:6" x14ac:dyDescent="0.2">
      <c r="A516" s="233"/>
      <c r="B516" s="233"/>
      <c r="C516" s="233"/>
      <c r="D516" s="233"/>
      <c r="E516" s="233"/>
      <c r="F516" s="233"/>
    </row>
    <row r="517" spans="1:6" x14ac:dyDescent="0.2">
      <c r="A517" s="233"/>
      <c r="B517" s="233"/>
      <c r="C517" s="233"/>
      <c r="D517" s="233"/>
      <c r="E517" s="233"/>
      <c r="F517" s="233"/>
    </row>
    <row r="518" spans="1:6" x14ac:dyDescent="0.2">
      <c r="A518" s="233"/>
      <c r="B518" s="233"/>
      <c r="C518" s="233"/>
      <c r="D518" s="233"/>
      <c r="E518" s="233"/>
      <c r="F518" s="233"/>
    </row>
    <row r="519" spans="1:6" x14ac:dyDescent="0.2">
      <c r="A519" s="233"/>
      <c r="B519" s="233"/>
      <c r="C519" s="233"/>
      <c r="D519" s="233"/>
      <c r="E519" s="233"/>
      <c r="F519" s="233"/>
    </row>
    <row r="520" spans="1:6" x14ac:dyDescent="0.2">
      <c r="A520" s="233"/>
      <c r="B520" s="233"/>
      <c r="C520" s="233"/>
      <c r="D520" s="233"/>
      <c r="E520" s="233"/>
      <c r="F520" s="233"/>
    </row>
    <row r="521" spans="1:6" x14ac:dyDescent="0.2">
      <c r="A521" s="233"/>
      <c r="B521" s="233"/>
      <c r="C521" s="233"/>
      <c r="D521" s="233"/>
      <c r="E521" s="233"/>
      <c r="F521" s="233"/>
    </row>
    <row r="522" spans="1:6" x14ac:dyDescent="0.2">
      <c r="A522" s="233"/>
      <c r="B522" s="233"/>
      <c r="C522" s="233"/>
      <c r="D522" s="233"/>
      <c r="E522" s="233"/>
      <c r="F522" s="233"/>
    </row>
    <row r="523" spans="1:6" x14ac:dyDescent="0.2">
      <c r="A523" s="233"/>
      <c r="B523" s="233"/>
      <c r="C523" s="233"/>
      <c r="D523" s="233"/>
      <c r="E523" s="233"/>
      <c r="F523" s="233"/>
    </row>
    <row r="524" spans="1:6" x14ac:dyDescent="0.2">
      <c r="A524" s="233"/>
      <c r="B524" s="233"/>
      <c r="C524" s="233"/>
      <c r="D524" s="233"/>
      <c r="E524" s="233"/>
      <c r="F524" s="233"/>
    </row>
    <row r="525" spans="1:6" x14ac:dyDescent="0.2">
      <c r="A525" s="233"/>
      <c r="B525" s="233"/>
      <c r="C525" s="233"/>
      <c r="D525" s="233"/>
      <c r="E525" s="233"/>
      <c r="F525" s="233"/>
    </row>
    <row r="526" spans="1:6" x14ac:dyDescent="0.2">
      <c r="A526" s="233"/>
      <c r="B526" s="233"/>
      <c r="C526" s="233"/>
      <c r="D526" s="233"/>
      <c r="E526" s="233"/>
      <c r="F526" s="233"/>
    </row>
    <row r="527" spans="1:6" x14ac:dyDescent="0.2">
      <c r="A527" s="233"/>
      <c r="B527" s="233"/>
      <c r="C527" s="233"/>
      <c r="D527" s="233"/>
      <c r="E527" s="233"/>
      <c r="F527" s="233"/>
    </row>
    <row r="528" spans="1:6" x14ac:dyDescent="0.2">
      <c r="A528" s="233"/>
      <c r="B528" s="233"/>
      <c r="C528" s="233"/>
      <c r="D528" s="233"/>
      <c r="E528" s="233"/>
      <c r="F528" s="233"/>
    </row>
    <row r="529" spans="1:6" x14ac:dyDescent="0.2">
      <c r="A529" s="233"/>
      <c r="B529" s="233"/>
      <c r="C529" s="233"/>
      <c r="D529" s="233"/>
      <c r="E529" s="233"/>
      <c r="F529" s="233"/>
    </row>
    <row r="530" spans="1:6" x14ac:dyDescent="0.2">
      <c r="A530" s="233"/>
      <c r="B530" s="233"/>
      <c r="C530" s="233"/>
      <c r="D530" s="233"/>
      <c r="E530" s="233"/>
      <c r="F530" s="233"/>
    </row>
    <row r="531" spans="1:6" x14ac:dyDescent="0.2">
      <c r="A531" s="233"/>
      <c r="B531" s="233"/>
      <c r="C531" s="233"/>
      <c r="D531" s="233"/>
      <c r="E531" s="233"/>
      <c r="F531" s="233"/>
    </row>
    <row r="532" spans="1:6" x14ac:dyDescent="0.2">
      <c r="A532" s="233"/>
      <c r="B532" s="233"/>
      <c r="C532" s="233"/>
      <c r="D532" s="233"/>
      <c r="E532" s="233"/>
      <c r="F532" s="233"/>
    </row>
    <row r="533" spans="1:6" x14ac:dyDescent="0.2">
      <c r="A533" s="233"/>
      <c r="B533" s="233"/>
      <c r="C533" s="233"/>
      <c r="D533" s="233"/>
      <c r="E533" s="233"/>
      <c r="F533" s="233"/>
    </row>
    <row r="534" spans="1:6" x14ac:dyDescent="0.2">
      <c r="A534" s="233"/>
      <c r="B534" s="233"/>
      <c r="C534" s="233"/>
      <c r="D534" s="233"/>
      <c r="E534" s="233"/>
      <c r="F534" s="233"/>
    </row>
    <row r="535" spans="1:6" x14ac:dyDescent="0.2">
      <c r="A535" s="233"/>
      <c r="B535" s="233"/>
      <c r="C535" s="233"/>
      <c r="D535" s="233"/>
      <c r="E535" s="233"/>
      <c r="F535" s="233"/>
    </row>
    <row r="536" spans="1:6" x14ac:dyDescent="0.2">
      <c r="A536" s="233"/>
      <c r="B536" s="233"/>
      <c r="C536" s="233"/>
      <c r="D536" s="233"/>
      <c r="E536" s="233"/>
      <c r="F536" s="233"/>
    </row>
    <row r="537" spans="1:6" x14ac:dyDescent="0.2">
      <c r="A537" s="233"/>
      <c r="B537" s="233"/>
      <c r="C537" s="233"/>
      <c r="D537" s="233"/>
      <c r="E537" s="233"/>
      <c r="F537" s="233"/>
    </row>
    <row r="538" spans="1:6" x14ac:dyDescent="0.2">
      <c r="A538" s="233"/>
      <c r="B538" s="233"/>
      <c r="C538" s="233"/>
      <c r="D538" s="233"/>
      <c r="E538" s="233"/>
      <c r="F538" s="233"/>
    </row>
    <row r="539" spans="1:6" x14ac:dyDescent="0.2">
      <c r="A539" s="233"/>
      <c r="B539" s="233"/>
      <c r="C539" s="233"/>
      <c r="D539" s="233"/>
      <c r="E539" s="233"/>
      <c r="F539" s="233"/>
    </row>
    <row r="540" spans="1:6" x14ac:dyDescent="0.2">
      <c r="A540" s="233"/>
      <c r="B540" s="233"/>
      <c r="C540" s="233"/>
      <c r="D540" s="233"/>
      <c r="E540" s="233"/>
      <c r="F540" s="233"/>
    </row>
    <row r="541" spans="1:6" x14ac:dyDescent="0.2">
      <c r="A541" s="233"/>
      <c r="B541" s="233"/>
      <c r="C541" s="233"/>
      <c r="D541" s="233"/>
      <c r="E541" s="233"/>
      <c r="F541" s="233"/>
    </row>
    <row r="542" spans="1:6" x14ac:dyDescent="0.2">
      <c r="A542" s="233"/>
      <c r="B542" s="233"/>
      <c r="C542" s="233"/>
      <c r="D542" s="233"/>
      <c r="E542" s="233"/>
      <c r="F542" s="233"/>
    </row>
    <row r="543" spans="1:6" x14ac:dyDescent="0.2">
      <c r="A543" s="233"/>
      <c r="B543" s="233"/>
      <c r="C543" s="233"/>
      <c r="D543" s="233"/>
      <c r="E543" s="233"/>
      <c r="F543" s="233"/>
    </row>
    <row r="544" spans="1:6" x14ac:dyDescent="0.2">
      <c r="A544" s="233"/>
      <c r="B544" s="233"/>
      <c r="C544" s="233"/>
      <c r="D544" s="233"/>
      <c r="E544" s="233"/>
      <c r="F544" s="233"/>
    </row>
    <row r="545" spans="1:6" x14ac:dyDescent="0.2">
      <c r="A545" s="233"/>
      <c r="B545" s="233"/>
      <c r="C545" s="233"/>
      <c r="D545" s="233"/>
      <c r="E545" s="233"/>
      <c r="F545" s="233"/>
    </row>
    <row r="546" spans="1:6" x14ac:dyDescent="0.2">
      <c r="A546" s="233"/>
      <c r="B546" s="233"/>
      <c r="C546" s="233"/>
      <c r="D546" s="233"/>
      <c r="E546" s="233"/>
      <c r="F546" s="233"/>
    </row>
    <row r="547" spans="1:6" x14ac:dyDescent="0.2">
      <c r="A547" s="233"/>
      <c r="B547" s="233"/>
      <c r="C547" s="233"/>
      <c r="D547" s="233"/>
      <c r="E547" s="233"/>
      <c r="F547" s="233"/>
    </row>
    <row r="548" spans="1:6" x14ac:dyDescent="0.2">
      <c r="A548" s="233"/>
      <c r="B548" s="233"/>
      <c r="C548" s="233"/>
      <c r="D548" s="233"/>
      <c r="E548" s="233"/>
      <c r="F548" s="233"/>
    </row>
    <row r="549" spans="1:6" x14ac:dyDescent="0.2">
      <c r="A549" s="233"/>
      <c r="B549" s="233"/>
      <c r="C549" s="233"/>
      <c r="D549" s="233"/>
      <c r="E549" s="233"/>
      <c r="F549" s="233"/>
    </row>
    <row r="550" spans="1:6" x14ac:dyDescent="0.2">
      <c r="A550" s="233"/>
      <c r="B550" s="233"/>
      <c r="C550" s="233"/>
      <c r="D550" s="233"/>
      <c r="E550" s="233"/>
      <c r="F550" s="233"/>
    </row>
    <row r="551" spans="1:6" x14ac:dyDescent="0.2">
      <c r="A551" s="233"/>
      <c r="B551" s="233"/>
      <c r="C551" s="233"/>
      <c r="D551" s="233"/>
      <c r="E551" s="233"/>
      <c r="F551" s="233"/>
    </row>
    <row r="552" spans="1:6" x14ac:dyDescent="0.2">
      <c r="A552" s="233"/>
      <c r="B552" s="233"/>
      <c r="C552" s="233"/>
      <c r="D552" s="233"/>
      <c r="E552" s="233"/>
      <c r="F552" s="233"/>
    </row>
    <row r="553" spans="1:6" x14ac:dyDescent="0.2">
      <c r="A553" s="233"/>
      <c r="B553" s="233"/>
      <c r="C553" s="233"/>
      <c r="D553" s="233"/>
      <c r="E553" s="233"/>
      <c r="F553" s="233"/>
    </row>
    <row r="554" spans="1:6" x14ac:dyDescent="0.2">
      <c r="A554" s="233"/>
      <c r="B554" s="233"/>
      <c r="C554" s="233"/>
      <c r="D554" s="233"/>
      <c r="E554" s="233"/>
      <c r="F554" s="233"/>
    </row>
    <row r="555" spans="1:6" x14ac:dyDescent="0.2">
      <c r="A555" s="233"/>
      <c r="B555" s="233"/>
      <c r="C555" s="233"/>
      <c r="D555" s="233"/>
      <c r="E555" s="233"/>
      <c r="F555" s="233"/>
    </row>
    <row r="556" spans="1:6" x14ac:dyDescent="0.2">
      <c r="A556" s="233"/>
      <c r="B556" s="233"/>
      <c r="C556" s="233"/>
      <c r="D556" s="233"/>
      <c r="E556" s="233"/>
      <c r="F556" s="233"/>
    </row>
    <row r="557" spans="1:6" x14ac:dyDescent="0.2">
      <c r="A557" s="233"/>
      <c r="B557" s="233"/>
      <c r="C557" s="233"/>
      <c r="D557" s="233"/>
      <c r="E557" s="233"/>
      <c r="F557" s="233"/>
    </row>
    <row r="558" spans="1:6" x14ac:dyDescent="0.2">
      <c r="A558" s="233"/>
      <c r="B558" s="233"/>
      <c r="C558" s="233"/>
      <c r="D558" s="233"/>
      <c r="E558" s="233"/>
      <c r="F558" s="233"/>
    </row>
    <row r="559" spans="1:6" x14ac:dyDescent="0.2">
      <c r="A559" s="233"/>
      <c r="B559" s="233"/>
      <c r="C559" s="233"/>
      <c r="D559" s="233"/>
      <c r="E559" s="233"/>
      <c r="F559" s="233"/>
    </row>
    <row r="560" spans="1:6" x14ac:dyDescent="0.2">
      <c r="A560" s="233"/>
      <c r="B560" s="233"/>
      <c r="C560" s="233"/>
      <c r="D560" s="233"/>
      <c r="E560" s="233"/>
      <c r="F560" s="233"/>
    </row>
    <row r="561" spans="1:6" x14ac:dyDescent="0.2">
      <c r="A561" s="233"/>
      <c r="B561" s="233"/>
      <c r="C561" s="233"/>
      <c r="D561" s="233"/>
      <c r="E561" s="233"/>
      <c r="F561" s="233"/>
    </row>
    <row r="562" spans="1:6" x14ac:dyDescent="0.2">
      <c r="A562" s="233"/>
      <c r="B562" s="233"/>
      <c r="C562" s="233"/>
      <c r="D562" s="233"/>
      <c r="E562" s="233"/>
      <c r="F562" s="233"/>
    </row>
    <row r="563" spans="1:6" x14ac:dyDescent="0.2">
      <c r="A563" s="233"/>
      <c r="B563" s="233"/>
      <c r="C563" s="233"/>
      <c r="D563" s="233"/>
      <c r="E563" s="233"/>
      <c r="F563" s="233"/>
    </row>
    <row r="564" spans="1:6" x14ac:dyDescent="0.2">
      <c r="A564" s="233"/>
      <c r="B564" s="233"/>
      <c r="C564" s="233"/>
      <c r="D564" s="233"/>
      <c r="E564" s="233"/>
      <c r="F564" s="233"/>
    </row>
    <row r="565" spans="1:6" x14ac:dyDescent="0.2">
      <c r="A565" s="233"/>
      <c r="B565" s="233"/>
      <c r="C565" s="233"/>
      <c r="D565" s="233"/>
      <c r="E565" s="233"/>
      <c r="F565" s="233"/>
    </row>
    <row r="566" spans="1:6" x14ac:dyDescent="0.2">
      <c r="A566" s="233"/>
      <c r="B566" s="233"/>
      <c r="C566" s="233"/>
      <c r="D566" s="233"/>
      <c r="E566" s="233"/>
      <c r="F566" s="233"/>
    </row>
    <row r="567" spans="1:6" x14ac:dyDescent="0.2">
      <c r="A567" s="233"/>
      <c r="B567" s="233"/>
      <c r="C567" s="233"/>
      <c r="D567" s="233"/>
      <c r="E567" s="233"/>
      <c r="F567" s="233"/>
    </row>
    <row r="568" spans="1:6" x14ac:dyDescent="0.2">
      <c r="A568" s="233"/>
      <c r="B568" s="233"/>
      <c r="C568" s="233"/>
      <c r="D568" s="233"/>
      <c r="E568" s="233"/>
      <c r="F568" s="233"/>
    </row>
    <row r="569" spans="1:6" x14ac:dyDescent="0.2">
      <c r="A569" s="233"/>
      <c r="B569" s="233"/>
      <c r="C569" s="233"/>
      <c r="D569" s="233"/>
      <c r="E569" s="233"/>
      <c r="F569" s="233"/>
    </row>
    <row r="570" spans="1:6" x14ac:dyDescent="0.2">
      <c r="A570" s="233"/>
      <c r="B570" s="233"/>
      <c r="C570" s="233"/>
      <c r="D570" s="233"/>
      <c r="E570" s="233"/>
      <c r="F570" s="233"/>
    </row>
    <row r="571" spans="1:6" x14ac:dyDescent="0.2">
      <c r="A571" s="233"/>
      <c r="B571" s="233"/>
      <c r="C571" s="233"/>
      <c r="D571" s="233"/>
      <c r="E571" s="233"/>
      <c r="F571" s="233"/>
    </row>
    <row r="572" spans="1:6" x14ac:dyDescent="0.2">
      <c r="A572" s="233"/>
      <c r="B572" s="233"/>
      <c r="C572" s="233"/>
      <c r="D572" s="233"/>
      <c r="E572" s="233"/>
      <c r="F572" s="233"/>
    </row>
    <row r="573" spans="1:6" x14ac:dyDescent="0.2">
      <c r="A573" s="233"/>
      <c r="B573" s="233"/>
      <c r="C573" s="233"/>
      <c r="D573" s="233"/>
      <c r="E573" s="233"/>
      <c r="F573" s="233"/>
    </row>
    <row r="574" spans="1:6" x14ac:dyDescent="0.2">
      <c r="A574" s="233"/>
      <c r="B574" s="233"/>
      <c r="C574" s="233"/>
      <c r="D574" s="233"/>
      <c r="E574" s="233"/>
      <c r="F574" s="233"/>
    </row>
    <row r="575" spans="1:6" x14ac:dyDescent="0.2">
      <c r="A575" s="233"/>
      <c r="B575" s="233"/>
      <c r="C575" s="233"/>
      <c r="D575" s="233"/>
      <c r="E575" s="233"/>
      <c r="F575" s="233"/>
    </row>
    <row r="576" spans="1:6" x14ac:dyDescent="0.2">
      <c r="A576" s="233"/>
      <c r="B576" s="233"/>
      <c r="C576" s="233"/>
      <c r="D576" s="233"/>
      <c r="E576" s="233"/>
      <c r="F576" s="233"/>
    </row>
    <row r="577" spans="1:6" x14ac:dyDescent="0.2">
      <c r="A577" s="233"/>
      <c r="B577" s="233"/>
      <c r="C577" s="233"/>
      <c r="D577" s="233"/>
      <c r="E577" s="233"/>
      <c r="F577" s="233"/>
    </row>
    <row r="578" spans="1:6" x14ac:dyDescent="0.2">
      <c r="A578" s="233"/>
      <c r="B578" s="233"/>
      <c r="C578" s="233"/>
      <c r="D578" s="233"/>
      <c r="E578" s="233"/>
      <c r="F578" s="233"/>
    </row>
    <row r="579" spans="1:6" x14ac:dyDescent="0.2">
      <c r="A579" s="233"/>
      <c r="B579" s="233"/>
      <c r="C579" s="233"/>
      <c r="D579" s="233"/>
      <c r="E579" s="233"/>
      <c r="F579" s="233"/>
    </row>
    <row r="580" spans="1:6" x14ac:dyDescent="0.2">
      <c r="A580" s="233"/>
      <c r="B580" s="233"/>
      <c r="C580" s="233"/>
      <c r="D580" s="233"/>
      <c r="E580" s="233"/>
      <c r="F580" s="233"/>
    </row>
    <row r="581" spans="1:6" x14ac:dyDescent="0.2">
      <c r="A581" s="233"/>
      <c r="B581" s="233"/>
      <c r="C581" s="233"/>
      <c r="D581" s="233"/>
      <c r="E581" s="233"/>
      <c r="F581" s="233"/>
    </row>
    <row r="582" spans="1:6" x14ac:dyDescent="0.2">
      <c r="A582" s="233"/>
      <c r="B582" s="233"/>
      <c r="C582" s="233"/>
      <c r="D582" s="233"/>
      <c r="E582" s="233"/>
      <c r="F582" s="233"/>
    </row>
    <row r="583" spans="1:6" x14ac:dyDescent="0.2">
      <c r="A583" s="233"/>
      <c r="B583" s="233"/>
      <c r="C583" s="233"/>
      <c r="D583" s="233"/>
      <c r="E583" s="233"/>
      <c r="F583" s="233"/>
    </row>
    <row r="584" spans="1:6" x14ac:dyDescent="0.2">
      <c r="A584" s="233"/>
      <c r="B584" s="233"/>
      <c r="C584" s="233"/>
      <c r="D584" s="233"/>
      <c r="E584" s="233"/>
      <c r="F584" s="233"/>
    </row>
    <row r="585" spans="1:6" x14ac:dyDescent="0.2">
      <c r="A585" s="233"/>
      <c r="B585" s="233"/>
      <c r="C585" s="233"/>
      <c r="D585" s="233"/>
      <c r="E585" s="233"/>
      <c r="F585" s="233"/>
    </row>
    <row r="586" spans="1:6" x14ac:dyDescent="0.2">
      <c r="A586" s="233"/>
      <c r="B586" s="233"/>
      <c r="C586" s="233"/>
      <c r="D586" s="233"/>
      <c r="E586" s="233"/>
      <c r="F586" s="233"/>
    </row>
    <row r="587" spans="1:6" x14ac:dyDescent="0.2">
      <c r="A587" s="233"/>
      <c r="B587" s="233"/>
      <c r="C587" s="233"/>
      <c r="D587" s="233"/>
      <c r="E587" s="233"/>
      <c r="F587" s="233"/>
    </row>
    <row r="588" spans="1:6" x14ac:dyDescent="0.2">
      <c r="A588" s="233"/>
      <c r="B588" s="233"/>
      <c r="C588" s="233"/>
      <c r="D588" s="233"/>
      <c r="E588" s="233"/>
      <c r="F588" s="233"/>
    </row>
    <row r="589" spans="1:6" x14ac:dyDescent="0.2">
      <c r="A589" s="233"/>
      <c r="B589" s="233"/>
      <c r="C589" s="233"/>
      <c r="D589" s="233"/>
      <c r="E589" s="233"/>
      <c r="F589" s="233"/>
    </row>
    <row r="590" spans="1:6" x14ac:dyDescent="0.2">
      <c r="A590" s="233"/>
      <c r="B590" s="233"/>
      <c r="C590" s="233"/>
      <c r="D590" s="233"/>
      <c r="E590" s="233"/>
      <c r="F590" s="233"/>
    </row>
    <row r="591" spans="1:6" x14ac:dyDescent="0.2">
      <c r="A591" s="233"/>
      <c r="B591" s="233"/>
      <c r="C591" s="233"/>
      <c r="D591" s="233"/>
      <c r="E591" s="233"/>
      <c r="F591" s="233"/>
    </row>
    <row r="592" spans="1:6" x14ac:dyDescent="0.2">
      <c r="A592" s="233"/>
      <c r="B592" s="233"/>
      <c r="C592" s="233"/>
      <c r="D592" s="233"/>
      <c r="E592" s="233"/>
      <c r="F592" s="233"/>
    </row>
    <row r="593" spans="1:6" x14ac:dyDescent="0.2">
      <c r="A593" s="233"/>
      <c r="B593" s="233"/>
      <c r="C593" s="233"/>
      <c r="D593" s="233"/>
      <c r="E593" s="233"/>
      <c r="F593" s="233"/>
    </row>
    <row r="594" spans="1:6" x14ac:dyDescent="0.2">
      <c r="A594" s="233"/>
      <c r="B594" s="233"/>
      <c r="C594" s="233"/>
      <c r="D594" s="233"/>
      <c r="E594" s="233"/>
      <c r="F594" s="233"/>
    </row>
    <row r="595" spans="1:6" x14ac:dyDescent="0.2">
      <c r="A595" s="233"/>
      <c r="B595" s="233"/>
      <c r="C595" s="233"/>
      <c r="D595" s="233"/>
      <c r="E595" s="233"/>
      <c r="F595" s="233"/>
    </row>
    <row r="596" spans="1:6" x14ac:dyDescent="0.2">
      <c r="A596" s="233"/>
      <c r="B596" s="233"/>
      <c r="C596" s="233"/>
      <c r="D596" s="233"/>
      <c r="E596" s="233"/>
      <c r="F596" s="233"/>
    </row>
    <row r="597" spans="1:6" x14ac:dyDescent="0.2">
      <c r="A597" s="233"/>
      <c r="B597" s="233"/>
      <c r="C597" s="233"/>
      <c r="D597" s="233"/>
      <c r="E597" s="233"/>
      <c r="F597" s="233"/>
    </row>
    <row r="598" spans="1:6" x14ac:dyDescent="0.2">
      <c r="A598" s="233"/>
      <c r="B598" s="233"/>
      <c r="C598" s="233"/>
      <c r="D598" s="233"/>
      <c r="E598" s="233"/>
      <c r="F598" s="233"/>
    </row>
    <row r="599" spans="1:6" x14ac:dyDescent="0.2">
      <c r="A599" s="233"/>
      <c r="B599" s="233"/>
      <c r="C599" s="233"/>
      <c r="D599" s="233"/>
      <c r="E599" s="233"/>
      <c r="F599" s="233"/>
    </row>
    <row r="600" spans="1:6" x14ac:dyDescent="0.2">
      <c r="C600" s="233"/>
      <c r="D600" s="233"/>
      <c r="E600" s="233"/>
      <c r="F600" s="233"/>
    </row>
    <row r="601" spans="1:6" x14ac:dyDescent="0.2">
      <c r="C601" s="233"/>
      <c r="D601" s="233"/>
      <c r="E601" s="233"/>
      <c r="F601" s="233"/>
    </row>
  </sheetData>
  <sortState ref="C9:E46">
    <sortCondition ref="D9:D46"/>
  </sortState>
  <mergeCells count="12">
    <mergeCell ref="AE1:AJ4"/>
    <mergeCell ref="AE6:AJ6"/>
    <mergeCell ref="S1:X4"/>
    <mergeCell ref="M6:R6"/>
    <mergeCell ref="S6:X6"/>
    <mergeCell ref="Y1:AD4"/>
    <mergeCell ref="Y6:AD6"/>
    <mergeCell ref="G1:L4"/>
    <mergeCell ref="M1:R4"/>
    <mergeCell ref="A6:F6"/>
    <mergeCell ref="G6:L6"/>
    <mergeCell ref="A1:F4"/>
  </mergeCells>
  <pageMargins left="0.31496062992125984" right="0.11811023622047245" top="0.39370078740157483" bottom="0" header="0.11811023622047245" footer="0.11811023622047245"/>
  <pageSetup paperSize="9" scale="86" orientation="portrait" r:id="rId1"/>
  <rowBreaks count="1" manualBreakCount="1">
    <brk id="23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64"/>
  <sheetViews>
    <sheetView showWhiteSpace="0" view="pageBreakPreview" topLeftCell="A6" zoomScale="40" zoomScaleNormal="80" zoomScaleSheetLayoutView="40" zoomScalePageLayoutView="70" workbookViewId="0">
      <selection activeCell="E25" sqref="E25"/>
    </sheetView>
  </sheetViews>
  <sheetFormatPr defaultColWidth="9.140625" defaultRowHeight="12.75" x14ac:dyDescent="0.2"/>
  <cols>
    <col min="1" max="1" width="2.42578125" style="75" customWidth="1"/>
    <col min="2" max="2" width="1.7109375" style="75" customWidth="1"/>
    <col min="3" max="3" width="8.7109375" style="75" customWidth="1"/>
    <col min="4" max="4" width="24.7109375" style="75" customWidth="1"/>
    <col min="5" max="5" width="47.7109375" style="75" customWidth="1"/>
    <col min="6" max="7" width="9.140625" style="75"/>
    <col min="8" max="8" width="14.140625" style="75" customWidth="1"/>
    <col min="9" max="9" width="9.85546875" style="75" customWidth="1"/>
    <col min="10" max="10" width="1.85546875" style="75" customWidth="1"/>
    <col min="11" max="11" width="8.7109375" style="75" customWidth="1"/>
    <col min="12" max="12" width="30.7109375" style="75" customWidth="1"/>
    <col min="13" max="13" width="49.28515625" style="75" customWidth="1"/>
    <col min="14" max="15" width="8.42578125" style="86" customWidth="1"/>
    <col min="16" max="16" width="15.5703125" style="479" bestFit="1" customWidth="1"/>
    <col min="17" max="17" width="8.5703125" style="75" customWidth="1"/>
    <col min="18" max="18" width="3.5703125" style="75" customWidth="1"/>
    <col min="19" max="19" width="10.140625" style="75" customWidth="1"/>
    <col min="20" max="20" width="25.5703125" style="75" customWidth="1"/>
    <col min="21" max="21" width="47.42578125" style="75" customWidth="1"/>
    <col min="22" max="22" width="8" style="86" bestFit="1" customWidth="1"/>
    <col min="23" max="23" width="10.28515625" style="86" customWidth="1"/>
    <col min="24" max="24" width="15" style="157" bestFit="1" customWidth="1"/>
    <col min="25" max="25" width="8.7109375" style="75" customWidth="1"/>
    <col min="26" max="26" width="10.140625" style="75" customWidth="1"/>
    <col min="27" max="27" width="25.5703125" style="75" customWidth="1"/>
    <col min="28" max="28" width="47.42578125" style="75" customWidth="1"/>
    <col min="29" max="29" width="8" style="86" bestFit="1" customWidth="1"/>
    <col min="30" max="30" width="10.28515625" style="86" customWidth="1"/>
    <col min="31" max="31" width="15" style="157" bestFit="1" customWidth="1"/>
    <col min="32" max="32" width="11.28515625" style="75" customWidth="1"/>
    <col min="33" max="33" width="3.7109375" style="75" customWidth="1"/>
    <col min="34" max="34" width="9.28515625" style="75" customWidth="1"/>
    <col min="35" max="35" width="32.42578125" style="75" customWidth="1"/>
    <col min="36" max="36" width="48.7109375" style="75" customWidth="1"/>
    <col min="37" max="38" width="8" style="75" bestFit="1" customWidth="1"/>
    <col min="39" max="39" width="15" style="75" bestFit="1" customWidth="1"/>
    <col min="40" max="40" width="6.28515625" style="75" customWidth="1"/>
    <col min="41" max="41" width="4.85546875" style="75" customWidth="1"/>
    <col min="42" max="42" width="8.5703125" style="75" customWidth="1"/>
    <col min="43" max="43" width="24.5703125" style="75" customWidth="1"/>
    <col min="44" max="44" width="53.140625" style="75" customWidth="1"/>
    <col min="45" max="46" width="8" style="75" bestFit="1" customWidth="1"/>
    <col min="47" max="47" width="15" style="75" bestFit="1" customWidth="1"/>
    <col min="48" max="48" width="8.140625" style="75" customWidth="1"/>
    <col min="49" max="49" width="3.7109375" style="75" customWidth="1"/>
    <col min="50" max="50" width="8.85546875" style="75" customWidth="1"/>
    <col min="51" max="51" width="30.28515625" style="75" customWidth="1"/>
    <col min="52" max="52" width="47.85546875" style="75" customWidth="1"/>
    <col min="53" max="54" width="8" style="75" bestFit="1" customWidth="1"/>
    <col min="55" max="55" width="15" style="75" bestFit="1" customWidth="1"/>
    <col min="56" max="56" width="9.28515625" style="75" customWidth="1"/>
    <col min="57" max="16384" width="9.140625" style="75"/>
  </cols>
  <sheetData>
    <row r="1" spans="3:56" s="87" customFormat="1" x14ac:dyDescent="0.2">
      <c r="C1" s="633"/>
      <c r="D1" s="634"/>
      <c r="E1" s="634"/>
      <c r="F1" s="634"/>
      <c r="G1" s="634"/>
      <c r="H1" s="634"/>
      <c r="I1" s="635"/>
      <c r="K1" s="633"/>
      <c r="L1" s="634"/>
      <c r="M1" s="634"/>
      <c r="N1" s="634"/>
      <c r="O1" s="634"/>
      <c r="P1" s="634"/>
      <c r="Q1" s="635"/>
      <c r="S1" s="633"/>
      <c r="T1" s="634"/>
      <c r="U1" s="634"/>
      <c r="V1" s="634"/>
      <c r="W1" s="634"/>
      <c r="X1" s="634"/>
      <c r="Y1" s="635"/>
      <c r="Z1" s="633"/>
      <c r="AA1" s="634"/>
      <c r="AB1" s="634"/>
      <c r="AC1" s="634"/>
      <c r="AD1" s="634"/>
      <c r="AE1" s="634"/>
      <c r="AF1" s="635"/>
      <c r="AH1" s="633"/>
      <c r="AI1" s="634"/>
      <c r="AJ1" s="634"/>
      <c r="AK1" s="634"/>
      <c r="AL1" s="634"/>
      <c r="AM1" s="634"/>
      <c r="AN1" s="635"/>
      <c r="AP1" s="633"/>
      <c r="AQ1" s="634"/>
      <c r="AR1" s="634"/>
      <c r="AS1" s="634"/>
      <c r="AT1" s="634"/>
      <c r="AU1" s="634"/>
      <c r="AV1" s="635"/>
      <c r="AX1" s="633"/>
      <c r="AY1" s="634"/>
      <c r="AZ1" s="634"/>
      <c r="BA1" s="634"/>
      <c r="BB1" s="634"/>
      <c r="BC1" s="634"/>
      <c r="BD1" s="635"/>
    </row>
    <row r="2" spans="3:56" s="87" customFormat="1" x14ac:dyDescent="0.2">
      <c r="C2" s="636"/>
      <c r="D2" s="637"/>
      <c r="E2" s="637"/>
      <c r="F2" s="637"/>
      <c r="G2" s="637"/>
      <c r="H2" s="637"/>
      <c r="I2" s="638"/>
      <c r="K2" s="636"/>
      <c r="L2" s="637"/>
      <c r="M2" s="637"/>
      <c r="N2" s="637"/>
      <c r="O2" s="637"/>
      <c r="P2" s="637"/>
      <c r="Q2" s="638"/>
      <c r="S2" s="636"/>
      <c r="T2" s="637"/>
      <c r="U2" s="637"/>
      <c r="V2" s="637"/>
      <c r="W2" s="637"/>
      <c r="X2" s="637"/>
      <c r="Y2" s="638"/>
      <c r="Z2" s="636"/>
      <c r="AA2" s="637"/>
      <c r="AB2" s="637"/>
      <c r="AC2" s="637"/>
      <c r="AD2" s="637"/>
      <c r="AE2" s="637"/>
      <c r="AF2" s="638"/>
      <c r="AH2" s="636"/>
      <c r="AI2" s="637"/>
      <c r="AJ2" s="637"/>
      <c r="AK2" s="637"/>
      <c r="AL2" s="637"/>
      <c r="AM2" s="637"/>
      <c r="AN2" s="638"/>
      <c r="AP2" s="636"/>
      <c r="AQ2" s="637"/>
      <c r="AR2" s="637"/>
      <c r="AS2" s="637"/>
      <c r="AT2" s="637"/>
      <c r="AU2" s="637"/>
      <c r="AV2" s="638"/>
      <c r="AX2" s="636"/>
      <c r="AY2" s="637"/>
      <c r="AZ2" s="637"/>
      <c r="BA2" s="637"/>
      <c r="BB2" s="637"/>
      <c r="BC2" s="637"/>
      <c r="BD2" s="638"/>
    </row>
    <row r="3" spans="3:56" s="87" customFormat="1" x14ac:dyDescent="0.2">
      <c r="C3" s="636"/>
      <c r="D3" s="637"/>
      <c r="E3" s="637"/>
      <c r="F3" s="637"/>
      <c r="G3" s="637"/>
      <c r="H3" s="637"/>
      <c r="I3" s="638"/>
      <c r="K3" s="636"/>
      <c r="L3" s="637"/>
      <c r="M3" s="637"/>
      <c r="N3" s="637"/>
      <c r="O3" s="637"/>
      <c r="P3" s="637"/>
      <c r="Q3" s="638"/>
      <c r="S3" s="636"/>
      <c r="T3" s="637"/>
      <c r="U3" s="637"/>
      <c r="V3" s="637"/>
      <c r="W3" s="637"/>
      <c r="X3" s="637"/>
      <c r="Y3" s="638"/>
      <c r="Z3" s="636"/>
      <c r="AA3" s="637"/>
      <c r="AB3" s="637"/>
      <c r="AC3" s="637"/>
      <c r="AD3" s="637"/>
      <c r="AE3" s="637"/>
      <c r="AF3" s="638"/>
      <c r="AH3" s="636"/>
      <c r="AI3" s="637"/>
      <c r="AJ3" s="637"/>
      <c r="AK3" s="637"/>
      <c r="AL3" s="637"/>
      <c r="AM3" s="637"/>
      <c r="AN3" s="638"/>
      <c r="AP3" s="636"/>
      <c r="AQ3" s="637"/>
      <c r="AR3" s="637"/>
      <c r="AS3" s="637"/>
      <c r="AT3" s="637"/>
      <c r="AU3" s="637"/>
      <c r="AV3" s="638"/>
      <c r="AX3" s="636"/>
      <c r="AY3" s="637"/>
      <c r="AZ3" s="637"/>
      <c r="BA3" s="637"/>
      <c r="BB3" s="637"/>
      <c r="BC3" s="637"/>
      <c r="BD3" s="638"/>
    </row>
    <row r="4" spans="3:56" s="87" customFormat="1" ht="46.5" customHeight="1" thickBot="1" x14ac:dyDescent="0.25">
      <c r="C4" s="639"/>
      <c r="D4" s="640"/>
      <c r="E4" s="640"/>
      <c r="F4" s="640"/>
      <c r="G4" s="640"/>
      <c r="H4" s="640"/>
      <c r="I4" s="641"/>
      <c r="K4" s="639"/>
      <c r="L4" s="640"/>
      <c r="M4" s="640"/>
      <c r="N4" s="640"/>
      <c r="O4" s="640"/>
      <c r="P4" s="640"/>
      <c r="Q4" s="641"/>
      <c r="S4" s="639"/>
      <c r="T4" s="640"/>
      <c r="U4" s="640"/>
      <c r="V4" s="640"/>
      <c r="W4" s="640"/>
      <c r="X4" s="640"/>
      <c r="Y4" s="641"/>
      <c r="Z4" s="639"/>
      <c r="AA4" s="640"/>
      <c r="AB4" s="640"/>
      <c r="AC4" s="640"/>
      <c r="AD4" s="640"/>
      <c r="AE4" s="640"/>
      <c r="AF4" s="641"/>
      <c r="AH4" s="639"/>
      <c r="AI4" s="640"/>
      <c r="AJ4" s="640"/>
      <c r="AK4" s="640"/>
      <c r="AL4" s="640"/>
      <c r="AM4" s="640"/>
      <c r="AN4" s="641"/>
      <c r="AP4" s="639"/>
      <c r="AQ4" s="640"/>
      <c r="AR4" s="640"/>
      <c r="AS4" s="640"/>
      <c r="AT4" s="640"/>
      <c r="AU4" s="640"/>
      <c r="AV4" s="641"/>
      <c r="AX4" s="639"/>
      <c r="AY4" s="640"/>
      <c r="AZ4" s="640"/>
      <c r="BA4" s="640"/>
      <c r="BB4" s="640"/>
      <c r="BC4" s="640"/>
      <c r="BD4" s="641"/>
    </row>
    <row r="5" spans="3:56" ht="10.5" customHeight="1" thickBot="1" x14ac:dyDescent="0.25"/>
    <row r="6" spans="3:56" ht="33" customHeight="1" thickTop="1" thickBot="1" x14ac:dyDescent="0.25">
      <c r="C6" s="533" t="s">
        <v>220</v>
      </c>
      <c r="D6" s="534"/>
      <c r="E6" s="534"/>
      <c r="F6" s="534"/>
      <c r="G6" s="534"/>
      <c r="H6" s="534"/>
      <c r="I6" s="535"/>
      <c r="K6" s="533" t="s">
        <v>233</v>
      </c>
      <c r="L6" s="534"/>
      <c r="M6" s="534"/>
      <c r="N6" s="534"/>
      <c r="O6" s="534"/>
      <c r="P6" s="534"/>
      <c r="Q6" s="535"/>
      <c r="S6" s="533" t="s">
        <v>263</v>
      </c>
      <c r="T6" s="534"/>
      <c r="U6" s="534"/>
      <c r="V6" s="534"/>
      <c r="W6" s="534"/>
      <c r="X6" s="534"/>
      <c r="Y6" s="535"/>
      <c r="Z6" s="533" t="s">
        <v>240</v>
      </c>
      <c r="AA6" s="534"/>
      <c r="AB6" s="534"/>
      <c r="AC6" s="534"/>
      <c r="AD6" s="534"/>
      <c r="AE6" s="534"/>
      <c r="AF6" s="535"/>
      <c r="AH6" s="533" t="s">
        <v>266</v>
      </c>
      <c r="AI6" s="534"/>
      <c r="AJ6" s="534"/>
      <c r="AK6" s="534"/>
      <c r="AL6" s="534"/>
      <c r="AM6" s="534"/>
      <c r="AN6" s="535"/>
      <c r="AP6" s="533" t="s">
        <v>218</v>
      </c>
      <c r="AQ6" s="534"/>
      <c r="AR6" s="534"/>
      <c r="AS6" s="534"/>
      <c r="AT6" s="534"/>
      <c r="AU6" s="534"/>
      <c r="AV6" s="535"/>
      <c r="AX6" s="533" t="s">
        <v>217</v>
      </c>
      <c r="AY6" s="534"/>
      <c r="AZ6" s="534"/>
      <c r="BA6" s="534"/>
      <c r="BB6" s="534"/>
      <c r="BC6" s="534"/>
      <c r="BD6" s="535"/>
    </row>
    <row r="7" spans="3:56" ht="11.25" customHeight="1" thickTop="1" x14ac:dyDescent="0.25">
      <c r="C7" s="76"/>
      <c r="D7" s="76"/>
      <c r="E7" s="76"/>
      <c r="F7" s="76"/>
      <c r="G7" s="76"/>
      <c r="H7" s="76"/>
      <c r="I7" s="76"/>
      <c r="K7" s="76"/>
      <c r="L7" s="76"/>
      <c r="M7" s="76"/>
      <c r="N7" s="367"/>
      <c r="O7" s="367"/>
      <c r="P7" s="480"/>
      <c r="Q7" s="76"/>
      <c r="S7" s="88"/>
      <c r="T7" s="88"/>
      <c r="U7" s="88"/>
      <c r="V7" s="376"/>
      <c r="W7" s="376"/>
      <c r="X7" s="376"/>
      <c r="Y7" s="88"/>
      <c r="Z7" s="76"/>
      <c r="AA7" s="76"/>
      <c r="AB7" s="76"/>
      <c r="AC7" s="367"/>
      <c r="AD7" s="367"/>
      <c r="AE7" s="158"/>
      <c r="AF7" s="76"/>
      <c r="AH7" s="76"/>
      <c r="AI7" s="76"/>
      <c r="AJ7" s="76"/>
      <c r="AK7" s="76"/>
      <c r="AL7" s="76"/>
      <c r="AM7" s="76"/>
      <c r="AN7" s="76"/>
      <c r="AP7" s="76"/>
      <c r="AQ7" s="76"/>
      <c r="AR7" s="76"/>
      <c r="AS7" s="76"/>
      <c r="AT7" s="76"/>
      <c r="AU7" s="76"/>
      <c r="AV7" s="76"/>
      <c r="AX7" s="76"/>
      <c r="AY7" s="76"/>
      <c r="AZ7" s="76"/>
      <c r="BA7" s="76"/>
      <c r="BB7" s="76"/>
      <c r="BC7" s="76"/>
      <c r="BD7" s="76"/>
    </row>
    <row r="8" spans="3:56" s="310" customFormat="1" ht="24.95" customHeight="1" thickBot="1" x14ac:dyDescent="0.35">
      <c r="C8" s="307"/>
      <c r="D8" s="307"/>
      <c r="E8" s="308" t="s">
        <v>39</v>
      </c>
      <c r="F8" s="307"/>
      <c r="G8" s="307"/>
      <c r="H8" s="307"/>
      <c r="I8" s="322"/>
      <c r="K8" s="307"/>
      <c r="L8" s="307"/>
      <c r="M8" s="308" t="s">
        <v>39</v>
      </c>
      <c r="N8" s="368"/>
      <c r="O8" s="368"/>
      <c r="P8" s="481"/>
      <c r="Q8" s="322"/>
      <c r="S8" s="318"/>
      <c r="T8" s="318"/>
      <c r="U8" s="319" t="s">
        <v>210</v>
      </c>
      <c r="V8" s="378"/>
      <c r="W8" s="378"/>
      <c r="X8" s="486"/>
      <c r="Y8" s="322"/>
      <c r="Z8" s="307"/>
      <c r="AA8" s="307"/>
      <c r="AB8" s="308" t="s">
        <v>39</v>
      </c>
      <c r="AC8" s="368"/>
      <c r="AD8" s="368"/>
      <c r="AE8" s="311"/>
      <c r="AF8" s="322"/>
      <c r="AH8" s="307"/>
      <c r="AI8" s="307"/>
      <c r="AJ8" s="308" t="s">
        <v>39</v>
      </c>
      <c r="AK8" s="307"/>
      <c r="AL8" s="307"/>
      <c r="AM8" s="311"/>
      <c r="AN8" s="309"/>
      <c r="AP8" s="307"/>
      <c r="AQ8" s="307"/>
      <c r="AR8" s="308" t="s">
        <v>39</v>
      </c>
      <c r="AS8" s="307"/>
      <c r="AT8" s="307"/>
      <c r="AU8" s="311"/>
      <c r="AV8" s="309"/>
      <c r="AX8" s="307"/>
      <c r="AY8" s="307"/>
      <c r="AZ8" s="308" t="s">
        <v>39</v>
      </c>
      <c r="BA8" s="307"/>
      <c r="BB8" s="307"/>
      <c r="BC8" s="311"/>
      <c r="BD8" s="309"/>
    </row>
    <row r="9" spans="3:56" ht="16.5" thickTop="1" x14ac:dyDescent="0.25">
      <c r="C9" s="302" t="s">
        <v>196</v>
      </c>
      <c r="D9" s="302" t="s">
        <v>5</v>
      </c>
      <c r="E9" s="302" t="s">
        <v>0</v>
      </c>
      <c r="F9" s="303" t="s">
        <v>1</v>
      </c>
      <c r="G9" s="303" t="s">
        <v>2</v>
      </c>
      <c r="H9" s="303" t="s">
        <v>43</v>
      </c>
      <c r="I9" s="305"/>
      <c r="K9" s="302" t="s">
        <v>196</v>
      </c>
      <c r="L9" s="302" t="s">
        <v>5</v>
      </c>
      <c r="M9" s="302" t="s">
        <v>0</v>
      </c>
      <c r="N9" s="369" t="s">
        <v>1</v>
      </c>
      <c r="O9" s="369" t="s">
        <v>2</v>
      </c>
      <c r="P9" s="482" t="s">
        <v>43</v>
      </c>
      <c r="Q9" s="305"/>
      <c r="S9" s="298" t="s">
        <v>196</v>
      </c>
      <c r="T9" s="298" t="s">
        <v>5</v>
      </c>
      <c r="U9" s="298" t="s">
        <v>0</v>
      </c>
      <c r="V9" s="379" t="s">
        <v>1</v>
      </c>
      <c r="W9" s="379" t="s">
        <v>2</v>
      </c>
      <c r="X9" s="487" t="s">
        <v>43</v>
      </c>
      <c r="Y9" s="301"/>
      <c r="Z9" s="302" t="s">
        <v>196</v>
      </c>
      <c r="AA9" s="302" t="s">
        <v>5</v>
      </c>
      <c r="AB9" s="302" t="s">
        <v>0</v>
      </c>
      <c r="AC9" s="369" t="s">
        <v>1</v>
      </c>
      <c r="AD9" s="369" t="s">
        <v>2</v>
      </c>
      <c r="AE9" s="304" t="s">
        <v>43</v>
      </c>
      <c r="AF9" s="305"/>
      <c r="AH9" s="302" t="s">
        <v>196</v>
      </c>
      <c r="AI9" s="302" t="s">
        <v>5</v>
      </c>
      <c r="AJ9" s="302" t="s">
        <v>0</v>
      </c>
      <c r="AK9" s="303" t="s">
        <v>1</v>
      </c>
      <c r="AL9" s="303" t="s">
        <v>2</v>
      </c>
      <c r="AM9" s="304" t="s">
        <v>43</v>
      </c>
      <c r="AN9" s="305"/>
      <c r="AP9" s="302" t="s">
        <v>196</v>
      </c>
      <c r="AQ9" s="302" t="s">
        <v>5</v>
      </c>
      <c r="AR9" s="302" t="s">
        <v>0</v>
      </c>
      <c r="AS9" s="303" t="s">
        <v>1</v>
      </c>
      <c r="AT9" s="303" t="s">
        <v>2</v>
      </c>
      <c r="AU9" s="304" t="s">
        <v>43</v>
      </c>
      <c r="AV9" s="305"/>
      <c r="AX9" s="302" t="s">
        <v>196</v>
      </c>
      <c r="AY9" s="302" t="s">
        <v>5</v>
      </c>
      <c r="AZ9" s="302" t="s">
        <v>0</v>
      </c>
      <c r="BA9" s="303" t="s">
        <v>1</v>
      </c>
      <c r="BB9" s="303" t="s">
        <v>2</v>
      </c>
      <c r="BC9" s="304" t="s">
        <v>43</v>
      </c>
      <c r="BD9" s="305"/>
    </row>
    <row r="10" spans="3:56" ht="15.95" customHeight="1" x14ac:dyDescent="0.2">
      <c r="C10" s="44">
        <v>1</v>
      </c>
      <c r="D10" s="240" t="s">
        <v>110</v>
      </c>
      <c r="E10" s="287" t="s">
        <v>162</v>
      </c>
      <c r="F10" s="77"/>
      <c r="G10" s="77"/>
      <c r="H10" s="77">
        <f t="shared" ref="H10:H17" si="0">IF(F10&gt;G10,F10,G10)</f>
        <v>0</v>
      </c>
      <c r="I10" s="152"/>
      <c r="K10" s="166">
        <v>1</v>
      </c>
      <c r="L10" s="242" t="s">
        <v>149</v>
      </c>
      <c r="M10" s="285" t="s">
        <v>135</v>
      </c>
      <c r="N10" s="365">
        <v>57</v>
      </c>
      <c r="O10" s="365">
        <v>72</v>
      </c>
      <c r="P10" s="159">
        <f t="shared" ref="P10:P17" si="1">IF(N10&gt;O10,N10,O10)</f>
        <v>72</v>
      </c>
      <c r="Q10" s="152"/>
      <c r="S10" s="386">
        <v>1</v>
      </c>
      <c r="T10" s="242" t="s">
        <v>149</v>
      </c>
      <c r="U10" s="285" t="s">
        <v>135</v>
      </c>
      <c r="V10" s="383">
        <v>78.333333333333329</v>
      </c>
      <c r="W10" s="383">
        <v>28</v>
      </c>
      <c r="X10" s="160">
        <f t="shared" ref="X10:X16" si="2">IF(V10&gt;W10,V10,W10)</f>
        <v>78.333333333333329</v>
      </c>
      <c r="Y10" s="152"/>
      <c r="Z10" s="44">
        <v>1</v>
      </c>
      <c r="AA10" s="260" t="s">
        <v>177</v>
      </c>
      <c r="AB10" s="255" t="s">
        <v>176</v>
      </c>
      <c r="AC10" s="377">
        <v>36</v>
      </c>
      <c r="AD10" s="394">
        <v>50.333333333333336</v>
      </c>
      <c r="AE10" s="160">
        <f>IF(AC10&gt;AD10,AC10,AD10)</f>
        <v>50.333333333333336</v>
      </c>
      <c r="AF10" s="152"/>
      <c r="AH10" s="44">
        <v>1</v>
      </c>
      <c r="AI10" s="205" t="s">
        <v>146</v>
      </c>
      <c r="AJ10" s="285" t="s">
        <v>135</v>
      </c>
      <c r="AK10" s="503">
        <v>60.333333333333336</v>
      </c>
      <c r="AL10" s="504">
        <v>68.666666666666671</v>
      </c>
      <c r="AM10" s="160">
        <f t="shared" ref="AM10:AM18" si="3">IF(AK10&gt;AL10,AK10,AL10)</f>
        <v>68.666666666666671</v>
      </c>
      <c r="AN10" s="152"/>
      <c r="AP10" s="44">
        <v>1</v>
      </c>
      <c r="AQ10" s="205" t="s">
        <v>207</v>
      </c>
      <c r="AR10" s="285" t="s">
        <v>162</v>
      </c>
      <c r="AS10" s="154"/>
      <c r="AT10" s="169"/>
      <c r="AU10" s="160">
        <f t="shared" ref="AU10:AU18" si="4">IF(AS10&gt;AT10,AS10,AT10)</f>
        <v>0</v>
      </c>
      <c r="AV10" s="152"/>
      <c r="AX10" s="44">
        <v>1</v>
      </c>
      <c r="AY10" s="205" t="s">
        <v>114</v>
      </c>
      <c r="AZ10" s="285" t="s">
        <v>162</v>
      </c>
      <c r="BA10" s="154"/>
      <c r="BB10" s="169"/>
      <c r="BC10" s="160">
        <f t="shared" ref="BC10:BC15" si="5">IF(BA10&gt;BB10,BA10,BB10)</f>
        <v>0</v>
      </c>
      <c r="BD10" s="152"/>
    </row>
    <row r="11" spans="3:56" ht="15.95" customHeight="1" x14ac:dyDescent="0.2">
      <c r="C11" s="44">
        <f>C10+1</f>
        <v>2</v>
      </c>
      <c r="D11" s="205" t="s">
        <v>142</v>
      </c>
      <c r="E11" s="285" t="s">
        <v>135</v>
      </c>
      <c r="F11" s="77"/>
      <c r="G11" s="77"/>
      <c r="H11" s="77">
        <f t="shared" si="0"/>
        <v>0</v>
      </c>
      <c r="I11" s="152"/>
      <c r="K11" s="166">
        <f>K10+1</f>
        <v>2</v>
      </c>
      <c r="L11" s="43" t="s">
        <v>164</v>
      </c>
      <c r="M11" s="340" t="s">
        <v>163</v>
      </c>
      <c r="N11" s="365">
        <v>38.33</v>
      </c>
      <c r="O11" s="365">
        <v>68.333333333333329</v>
      </c>
      <c r="P11" s="159">
        <f t="shared" si="1"/>
        <v>68.333333333333329</v>
      </c>
      <c r="Q11" s="152"/>
      <c r="S11" s="386">
        <v>2</v>
      </c>
      <c r="T11" s="242" t="s">
        <v>125</v>
      </c>
      <c r="U11" s="285" t="s">
        <v>162</v>
      </c>
      <c r="V11" s="383">
        <v>74</v>
      </c>
      <c r="W11" s="383">
        <v>31</v>
      </c>
      <c r="X11" s="160">
        <f t="shared" si="2"/>
        <v>74</v>
      </c>
      <c r="Y11" s="152"/>
      <c r="Z11" s="44">
        <f>Z10+1</f>
        <v>2</v>
      </c>
      <c r="AA11" s="280" t="s">
        <v>141</v>
      </c>
      <c r="AB11" s="282" t="s">
        <v>135</v>
      </c>
      <c r="AC11" s="377">
        <v>48</v>
      </c>
      <c r="AD11" s="394">
        <v>48.333333333333336</v>
      </c>
      <c r="AE11" s="160">
        <f>IF(AC11&gt;AD11,AC11,AD11)</f>
        <v>48.333333333333336</v>
      </c>
      <c r="AF11" s="152"/>
      <c r="AH11" s="44">
        <f>AH10+1</f>
        <v>2</v>
      </c>
      <c r="AI11" s="205" t="s">
        <v>265</v>
      </c>
      <c r="AJ11" s="285" t="s">
        <v>176</v>
      </c>
      <c r="AK11" s="503">
        <v>64</v>
      </c>
      <c r="AL11" s="504">
        <v>66.666666666666671</v>
      </c>
      <c r="AM11" s="160">
        <f t="shared" si="3"/>
        <v>66.666666666666671</v>
      </c>
      <c r="AN11" s="152"/>
      <c r="AP11" s="44">
        <f>AP10+1</f>
        <v>2</v>
      </c>
      <c r="AQ11" s="205" t="s">
        <v>96</v>
      </c>
      <c r="AR11" s="285" t="s">
        <v>162</v>
      </c>
      <c r="AS11" s="154"/>
      <c r="AT11" s="169"/>
      <c r="AU11" s="160">
        <f t="shared" si="4"/>
        <v>0</v>
      </c>
      <c r="AV11" s="152"/>
      <c r="AX11" s="44">
        <f>AX10+1</f>
        <v>2</v>
      </c>
      <c r="AY11" s="205" t="s">
        <v>70</v>
      </c>
      <c r="AZ11" s="285" t="s">
        <v>162</v>
      </c>
      <c r="BA11" s="154"/>
      <c r="BB11" s="169"/>
      <c r="BC11" s="160">
        <f t="shared" si="5"/>
        <v>0</v>
      </c>
      <c r="BD11" s="152"/>
    </row>
    <row r="12" spans="3:56" ht="15.95" customHeight="1" x14ac:dyDescent="0.2">
      <c r="C12" s="44">
        <f>C11+1</f>
        <v>3</v>
      </c>
      <c r="D12" s="205" t="s">
        <v>214</v>
      </c>
      <c r="E12" s="285" t="s">
        <v>135</v>
      </c>
      <c r="F12" s="77"/>
      <c r="G12" s="77"/>
      <c r="H12" s="77">
        <f t="shared" si="0"/>
        <v>0</v>
      </c>
      <c r="I12" s="152"/>
      <c r="K12" s="166">
        <f>K11+1</f>
        <v>3</v>
      </c>
      <c r="L12" s="242" t="s">
        <v>169</v>
      </c>
      <c r="M12" s="285" t="s">
        <v>163</v>
      </c>
      <c r="N12" s="365">
        <v>26.66</v>
      </c>
      <c r="O12" s="365">
        <v>33</v>
      </c>
      <c r="P12" s="159">
        <f t="shared" si="1"/>
        <v>33</v>
      </c>
      <c r="Q12" s="152"/>
      <c r="S12" s="386">
        <v>3</v>
      </c>
      <c r="T12" s="242" t="s">
        <v>120</v>
      </c>
      <c r="U12" s="285" t="s">
        <v>162</v>
      </c>
      <c r="V12" s="383">
        <v>51.666666666666664</v>
      </c>
      <c r="W12" s="383">
        <v>53.666666666666664</v>
      </c>
      <c r="X12" s="160">
        <f t="shared" si="2"/>
        <v>53.666666666666664</v>
      </c>
      <c r="Y12" s="152"/>
      <c r="Z12" s="44">
        <f>Z11+1</f>
        <v>3</v>
      </c>
      <c r="AA12" s="260" t="s">
        <v>185</v>
      </c>
      <c r="AB12" s="255" t="s">
        <v>176</v>
      </c>
      <c r="AC12" s="377">
        <v>48</v>
      </c>
      <c r="AD12" s="394">
        <v>47</v>
      </c>
      <c r="AE12" s="160">
        <f>IF(AC12&gt;AD12,AC12,AD12)</f>
        <v>48</v>
      </c>
      <c r="AF12" s="152"/>
      <c r="AH12" s="44">
        <f>AH11+1</f>
        <v>3</v>
      </c>
      <c r="AI12" s="205" t="s">
        <v>182</v>
      </c>
      <c r="AJ12" s="285" t="s">
        <v>176</v>
      </c>
      <c r="AK12" s="503">
        <v>40</v>
      </c>
      <c r="AL12" s="504">
        <v>56</v>
      </c>
      <c r="AM12" s="160">
        <f t="shared" si="3"/>
        <v>56</v>
      </c>
      <c r="AN12" s="152"/>
      <c r="AP12" s="44">
        <f>AP11+1</f>
        <v>3</v>
      </c>
      <c r="AQ12" s="206" t="s">
        <v>97</v>
      </c>
      <c r="AR12" s="285" t="s">
        <v>162</v>
      </c>
      <c r="AS12" s="154"/>
      <c r="AT12" s="169"/>
      <c r="AU12" s="160">
        <f t="shared" si="4"/>
        <v>0</v>
      </c>
      <c r="AV12" s="152"/>
      <c r="AX12" s="44">
        <f>AX11+1</f>
        <v>3</v>
      </c>
      <c r="AY12" s="205" t="s">
        <v>113</v>
      </c>
      <c r="AZ12" s="285" t="s">
        <v>162</v>
      </c>
      <c r="BA12" s="154"/>
      <c r="BB12" s="169"/>
      <c r="BC12" s="160">
        <f t="shared" si="5"/>
        <v>0</v>
      </c>
      <c r="BD12" s="152"/>
    </row>
    <row r="13" spans="3:56" ht="15.95" customHeight="1" x14ac:dyDescent="0.2">
      <c r="C13" s="44">
        <f>C12+1</f>
        <v>4</v>
      </c>
      <c r="D13" s="205" t="s">
        <v>150</v>
      </c>
      <c r="E13" s="285" t="s">
        <v>135</v>
      </c>
      <c r="F13" s="77"/>
      <c r="G13" s="77"/>
      <c r="H13" s="77">
        <f t="shared" si="0"/>
        <v>0</v>
      </c>
      <c r="I13" s="152"/>
      <c r="K13" s="166">
        <f>K12+1</f>
        <v>4</v>
      </c>
      <c r="L13" s="242" t="s">
        <v>226</v>
      </c>
      <c r="M13" s="285" t="s">
        <v>126</v>
      </c>
      <c r="N13" s="365">
        <v>11</v>
      </c>
      <c r="O13" s="365">
        <v>16.333333333333332</v>
      </c>
      <c r="P13" s="159">
        <f t="shared" si="1"/>
        <v>16.333333333333332</v>
      </c>
      <c r="Q13" s="152"/>
      <c r="S13" s="386">
        <v>4</v>
      </c>
      <c r="T13" s="242" t="s">
        <v>169</v>
      </c>
      <c r="U13" s="285" t="s">
        <v>163</v>
      </c>
      <c r="V13" s="383">
        <v>23.666666666666668</v>
      </c>
      <c r="W13" s="383">
        <v>21</v>
      </c>
      <c r="X13" s="160">
        <f t="shared" si="2"/>
        <v>23.666666666666668</v>
      </c>
      <c r="Y13" s="152"/>
      <c r="Z13" s="44">
        <f>Z12+1</f>
        <v>4</v>
      </c>
      <c r="AA13" s="260" t="s">
        <v>186</v>
      </c>
      <c r="AB13" s="255" t="s">
        <v>176</v>
      </c>
      <c r="AC13" s="377">
        <v>45.333333333333336</v>
      </c>
      <c r="AD13" s="394">
        <v>40.666666666666664</v>
      </c>
      <c r="AE13" s="160">
        <f>IF(AC13&gt;AD13,AC13,AD13)</f>
        <v>45.333333333333336</v>
      </c>
      <c r="AF13" s="152"/>
      <c r="AH13" s="44">
        <f>AH12+1</f>
        <v>4</v>
      </c>
      <c r="AI13" s="205" t="s">
        <v>71</v>
      </c>
      <c r="AJ13" s="285" t="s">
        <v>162</v>
      </c>
      <c r="AK13" s="503">
        <v>48</v>
      </c>
      <c r="AL13" s="504">
        <v>21.666666666666668</v>
      </c>
      <c r="AM13" s="160">
        <f t="shared" si="3"/>
        <v>48</v>
      </c>
      <c r="AN13" s="152"/>
      <c r="AP13" s="44">
        <f>AP12+1</f>
        <v>4</v>
      </c>
      <c r="AQ13" s="206" t="s">
        <v>101</v>
      </c>
      <c r="AR13" s="285" t="s">
        <v>162</v>
      </c>
      <c r="AS13" s="154"/>
      <c r="AT13" s="169"/>
      <c r="AU13" s="160">
        <f t="shared" si="4"/>
        <v>0</v>
      </c>
      <c r="AV13" s="152"/>
      <c r="AX13" s="44">
        <f>AX12+1</f>
        <v>4</v>
      </c>
      <c r="AY13" s="205" t="s">
        <v>111</v>
      </c>
      <c r="AZ13" s="285" t="s">
        <v>162</v>
      </c>
      <c r="BA13" s="154"/>
      <c r="BB13" s="169"/>
      <c r="BC13" s="160">
        <f t="shared" si="5"/>
        <v>0</v>
      </c>
      <c r="BD13" s="152"/>
    </row>
    <row r="14" spans="3:56" ht="15.95" customHeight="1" x14ac:dyDescent="0.2">
      <c r="C14" s="44">
        <f>C13+1</f>
        <v>5</v>
      </c>
      <c r="D14" s="205" t="s">
        <v>153</v>
      </c>
      <c r="E14" s="285" t="s">
        <v>135</v>
      </c>
      <c r="F14" s="77"/>
      <c r="G14" s="77"/>
      <c r="H14" s="77">
        <f t="shared" si="0"/>
        <v>0</v>
      </c>
      <c r="I14" s="152"/>
      <c r="K14" s="166">
        <f>K13+1</f>
        <v>5</v>
      </c>
      <c r="L14" s="242" t="s">
        <v>198</v>
      </c>
      <c r="M14" s="285" t="s">
        <v>197</v>
      </c>
      <c r="N14" s="365"/>
      <c r="O14" s="365">
        <v>0</v>
      </c>
      <c r="P14" s="159">
        <f t="shared" si="1"/>
        <v>0</v>
      </c>
      <c r="Q14" s="152"/>
      <c r="S14" s="386">
        <v>5</v>
      </c>
      <c r="T14" s="242" t="s">
        <v>165</v>
      </c>
      <c r="U14" s="285" t="s">
        <v>163</v>
      </c>
      <c r="V14" s="383">
        <v>10</v>
      </c>
      <c r="W14" s="383">
        <v>11</v>
      </c>
      <c r="X14" s="160">
        <f t="shared" si="2"/>
        <v>11</v>
      </c>
      <c r="Y14" s="152"/>
      <c r="Z14" s="44">
        <f>Z13+1</f>
        <v>5</v>
      </c>
      <c r="AA14" s="205" t="s">
        <v>109</v>
      </c>
      <c r="AB14" s="255" t="s">
        <v>162</v>
      </c>
      <c r="AC14" s="377">
        <v>0</v>
      </c>
      <c r="AD14" s="394">
        <v>0</v>
      </c>
      <c r="AE14" s="160">
        <f>IF(AC14&gt;AD14,AC14,AD14)</f>
        <v>0</v>
      </c>
      <c r="AF14" s="152"/>
      <c r="AH14" s="44">
        <f>AH13+1</f>
        <v>5</v>
      </c>
      <c r="AI14" s="205" t="s">
        <v>119</v>
      </c>
      <c r="AJ14" s="285" t="s">
        <v>162</v>
      </c>
      <c r="AK14" s="503">
        <v>45.333333333333336</v>
      </c>
      <c r="AL14" s="504">
        <v>28</v>
      </c>
      <c r="AM14" s="160">
        <f t="shared" si="3"/>
        <v>45.333333333333336</v>
      </c>
      <c r="AN14" s="152"/>
      <c r="AP14" s="44">
        <f>AP13+1</f>
        <v>5</v>
      </c>
      <c r="AQ14" s="206" t="s">
        <v>102</v>
      </c>
      <c r="AR14" s="285" t="s">
        <v>162</v>
      </c>
      <c r="AS14" s="154"/>
      <c r="AT14" s="169"/>
      <c r="AU14" s="160">
        <f t="shared" si="4"/>
        <v>0</v>
      </c>
      <c r="AV14" s="152"/>
      <c r="AX14" s="44">
        <f>AX13+1</f>
        <v>5</v>
      </c>
      <c r="AY14" s="205" t="s">
        <v>112</v>
      </c>
      <c r="AZ14" s="285" t="s">
        <v>162</v>
      </c>
      <c r="BA14" s="154"/>
      <c r="BB14" s="169"/>
      <c r="BC14" s="160">
        <f t="shared" si="5"/>
        <v>0</v>
      </c>
      <c r="BD14" s="152"/>
    </row>
    <row r="15" spans="3:56" ht="15.95" customHeight="1" x14ac:dyDescent="0.2">
      <c r="C15" s="44">
        <f t="shared" ref="C15:C16" si="6">C14+1</f>
        <v>6</v>
      </c>
      <c r="D15" s="205" t="s">
        <v>148</v>
      </c>
      <c r="E15" s="285" t="s">
        <v>135</v>
      </c>
      <c r="F15" s="77"/>
      <c r="G15" s="77"/>
      <c r="H15" s="77">
        <f t="shared" si="0"/>
        <v>0</v>
      </c>
      <c r="I15" s="152"/>
      <c r="K15" s="166">
        <v>6</v>
      </c>
      <c r="L15" s="242" t="s">
        <v>156</v>
      </c>
      <c r="M15" s="285" t="s">
        <v>188</v>
      </c>
      <c r="N15" s="365"/>
      <c r="O15" s="365">
        <v>0</v>
      </c>
      <c r="P15" s="159">
        <f t="shared" si="1"/>
        <v>0</v>
      </c>
      <c r="Q15" s="152"/>
      <c r="S15" s="386">
        <v>6</v>
      </c>
      <c r="T15" s="241" t="s">
        <v>134</v>
      </c>
      <c r="U15" s="285" t="s">
        <v>126</v>
      </c>
      <c r="V15" s="383">
        <v>0</v>
      </c>
      <c r="W15" s="383">
        <v>0</v>
      </c>
      <c r="X15" s="160">
        <f t="shared" si="2"/>
        <v>0</v>
      </c>
      <c r="Y15" s="152"/>
      <c r="Z15" s="44"/>
      <c r="AA15" s="349"/>
      <c r="AB15" s="349"/>
      <c r="AC15" s="377"/>
      <c r="AD15" s="394"/>
      <c r="AE15" s="160"/>
      <c r="AF15" s="152"/>
      <c r="AH15" s="44">
        <f t="shared" ref="AH15:AH18" si="7">AH14+1</f>
        <v>6</v>
      </c>
      <c r="AI15" s="260" t="s">
        <v>144</v>
      </c>
      <c r="AJ15" s="255" t="s">
        <v>135</v>
      </c>
      <c r="AK15" s="503">
        <v>43.333333333333336</v>
      </c>
      <c r="AL15" s="504">
        <v>21.333333333333332</v>
      </c>
      <c r="AM15" s="160">
        <f t="shared" si="3"/>
        <v>43.333333333333336</v>
      </c>
      <c r="AN15" s="152"/>
      <c r="AP15" s="44">
        <f t="shared" ref="AP15:AP18" si="8">AP14+1</f>
        <v>6</v>
      </c>
      <c r="AQ15" s="206" t="s">
        <v>103</v>
      </c>
      <c r="AR15" s="285" t="s">
        <v>162</v>
      </c>
      <c r="AS15" s="154"/>
      <c r="AT15" s="169"/>
      <c r="AU15" s="160">
        <f t="shared" si="4"/>
        <v>0</v>
      </c>
      <c r="AV15" s="152"/>
      <c r="AX15" s="44">
        <f t="shared" ref="AX15" si="9">AX14+1</f>
        <v>6</v>
      </c>
      <c r="AY15" s="205" t="s">
        <v>183</v>
      </c>
      <c r="AZ15" s="285" t="s">
        <v>176</v>
      </c>
      <c r="BA15" s="154"/>
      <c r="BB15" s="169"/>
      <c r="BC15" s="160">
        <f t="shared" si="5"/>
        <v>0</v>
      </c>
      <c r="BD15" s="152"/>
    </row>
    <row r="16" spans="3:56" ht="15.95" customHeight="1" x14ac:dyDescent="0.3">
      <c r="C16" s="44">
        <f t="shared" si="6"/>
        <v>7</v>
      </c>
      <c r="D16" s="205" t="s">
        <v>172</v>
      </c>
      <c r="E16" s="285" t="s">
        <v>163</v>
      </c>
      <c r="F16" s="77"/>
      <c r="G16" s="77"/>
      <c r="H16" s="77">
        <f t="shared" si="0"/>
        <v>0</v>
      </c>
      <c r="I16" s="152"/>
      <c r="K16" s="166">
        <v>7</v>
      </c>
      <c r="L16" s="242" t="s">
        <v>123</v>
      </c>
      <c r="M16" s="285" t="s">
        <v>162</v>
      </c>
      <c r="N16" s="365"/>
      <c r="O16" s="365">
        <v>0</v>
      </c>
      <c r="P16" s="159">
        <f t="shared" si="1"/>
        <v>0</v>
      </c>
      <c r="Q16" s="152"/>
      <c r="S16" s="44">
        <v>7</v>
      </c>
      <c r="T16" s="242" t="s">
        <v>132</v>
      </c>
      <c r="U16" s="285" t="s">
        <v>126</v>
      </c>
      <c r="V16" s="383">
        <v>0</v>
      </c>
      <c r="W16" s="383">
        <v>0</v>
      </c>
      <c r="X16" s="160">
        <f t="shared" si="2"/>
        <v>0</v>
      </c>
      <c r="Y16" s="152"/>
      <c r="Z16" s="44" t="s">
        <v>26</v>
      </c>
      <c r="AA16" s="43" t="s">
        <v>26</v>
      </c>
      <c r="AB16" s="43" t="s">
        <v>26</v>
      </c>
      <c r="AC16" s="359"/>
      <c r="AD16" s="77" t="s">
        <v>26</v>
      </c>
      <c r="AE16" s="160" t="s">
        <v>26</v>
      </c>
      <c r="AF16" s="152"/>
      <c r="AH16" s="44">
        <f t="shared" si="7"/>
        <v>7</v>
      </c>
      <c r="AI16" s="205" t="s">
        <v>159</v>
      </c>
      <c r="AJ16" s="285" t="s">
        <v>188</v>
      </c>
      <c r="AK16" s="503">
        <v>25</v>
      </c>
      <c r="AL16" s="504">
        <v>26.333333333333332</v>
      </c>
      <c r="AM16" s="160">
        <f t="shared" si="3"/>
        <v>26.333333333333332</v>
      </c>
      <c r="AN16" s="152"/>
      <c r="AP16" s="44">
        <f t="shared" si="8"/>
        <v>7</v>
      </c>
      <c r="AQ16" s="205" t="s">
        <v>127</v>
      </c>
      <c r="AR16" s="285" t="s">
        <v>126</v>
      </c>
      <c r="AS16" s="154"/>
      <c r="AT16" s="169"/>
      <c r="AU16" s="160">
        <f t="shared" si="4"/>
        <v>0</v>
      </c>
      <c r="AV16" s="152"/>
      <c r="AX16" s="324"/>
      <c r="AY16" s="324"/>
      <c r="AZ16" s="324"/>
      <c r="BA16" s="327"/>
      <c r="BB16" s="327"/>
      <c r="BC16" s="327"/>
      <c r="BD16" s="312"/>
    </row>
    <row r="17" spans="2:56" ht="15.95" customHeight="1" x14ac:dyDescent="0.2">
      <c r="C17" s="44">
        <v>8</v>
      </c>
      <c r="D17" s="205" t="s">
        <v>143</v>
      </c>
      <c r="E17" s="285" t="s">
        <v>135</v>
      </c>
      <c r="F17" s="77"/>
      <c r="G17" s="77"/>
      <c r="H17" s="77">
        <f t="shared" si="0"/>
        <v>0</v>
      </c>
      <c r="I17" s="152"/>
      <c r="K17" s="166">
        <v>8</v>
      </c>
      <c r="L17" s="241" t="s">
        <v>206</v>
      </c>
      <c r="M17" s="285" t="s">
        <v>161</v>
      </c>
      <c r="N17" s="365"/>
      <c r="O17" s="365">
        <v>0</v>
      </c>
      <c r="P17" s="159">
        <f t="shared" si="1"/>
        <v>0</v>
      </c>
      <c r="Q17" s="152"/>
      <c r="S17" s="44">
        <v>8</v>
      </c>
      <c r="T17" s="474" t="s">
        <v>95</v>
      </c>
      <c r="U17" s="475" t="s">
        <v>161</v>
      </c>
      <c r="V17" s="476" t="s">
        <v>260</v>
      </c>
      <c r="W17" s="477"/>
      <c r="X17" s="478" t="s">
        <v>260</v>
      </c>
      <c r="Y17" s="152"/>
      <c r="AH17" s="44">
        <f t="shared" si="7"/>
        <v>8</v>
      </c>
      <c r="AI17" s="205" t="s">
        <v>137</v>
      </c>
      <c r="AJ17" s="285" t="s">
        <v>135</v>
      </c>
      <c r="AK17" s="503">
        <v>17.666666666666668</v>
      </c>
      <c r="AL17" s="504">
        <v>17</v>
      </c>
      <c r="AM17" s="160">
        <f t="shared" si="3"/>
        <v>17.666666666666668</v>
      </c>
      <c r="AN17" s="152"/>
      <c r="AP17" s="44">
        <f t="shared" si="8"/>
        <v>8</v>
      </c>
      <c r="AQ17" s="205" t="s">
        <v>128</v>
      </c>
      <c r="AR17" s="285" t="s">
        <v>126</v>
      </c>
      <c r="AS17" s="154"/>
      <c r="AT17" s="169"/>
      <c r="AU17" s="160">
        <f t="shared" si="4"/>
        <v>0</v>
      </c>
      <c r="AV17" s="152"/>
      <c r="AX17" s="149"/>
      <c r="AY17" s="133"/>
      <c r="AZ17" s="133"/>
      <c r="BA17" s="134"/>
      <c r="BB17" s="134"/>
      <c r="BC17" s="134"/>
      <c r="BD17" s="150"/>
    </row>
    <row r="18" spans="2:56" ht="15.95" customHeight="1" x14ac:dyDescent="0.2">
      <c r="C18" s="44"/>
      <c r="D18" s="205"/>
      <c r="E18" s="285"/>
      <c r="F18" s="77"/>
      <c r="G18" s="77"/>
      <c r="H18" s="77"/>
      <c r="I18" s="152"/>
      <c r="K18" s="166"/>
      <c r="L18" s="43"/>
      <c r="M18" s="43"/>
      <c r="N18" s="365"/>
      <c r="O18" s="365"/>
      <c r="P18" s="159"/>
      <c r="Q18" s="152"/>
      <c r="S18" s="132"/>
      <c r="X18" s="479"/>
      <c r="Y18" s="135"/>
      <c r="AH18" s="44">
        <f t="shared" si="7"/>
        <v>9</v>
      </c>
      <c r="AI18" s="205" t="s">
        <v>68</v>
      </c>
      <c r="AJ18" s="285" t="s">
        <v>163</v>
      </c>
      <c r="AK18" s="503">
        <v>12.666666666666666</v>
      </c>
      <c r="AL18" s="504">
        <v>10</v>
      </c>
      <c r="AM18" s="160">
        <f t="shared" si="3"/>
        <v>12.666666666666666</v>
      </c>
      <c r="AN18" s="152"/>
      <c r="AP18" s="44">
        <f t="shared" si="8"/>
        <v>9</v>
      </c>
      <c r="AQ18" s="205" t="s">
        <v>129</v>
      </c>
      <c r="AR18" s="285" t="s">
        <v>126</v>
      </c>
      <c r="AS18" s="154"/>
      <c r="AT18" s="169"/>
      <c r="AU18" s="160">
        <f t="shared" si="4"/>
        <v>0</v>
      </c>
      <c r="AV18" s="152"/>
      <c r="AX18" s="149"/>
      <c r="AY18" s="133"/>
      <c r="AZ18" s="133"/>
      <c r="BA18" s="134"/>
      <c r="BB18" s="134"/>
      <c r="BC18" s="134"/>
      <c r="BD18" s="150"/>
    </row>
    <row r="19" spans="2:56" ht="15.95" customHeight="1" x14ac:dyDescent="0.3">
      <c r="B19" s="87"/>
      <c r="C19" s="147"/>
      <c r="D19" s="147"/>
      <c r="E19" s="147"/>
      <c r="F19" s="148"/>
      <c r="G19" s="148"/>
      <c r="H19" s="148"/>
      <c r="I19" s="146"/>
      <c r="K19" s="166"/>
      <c r="L19" s="43"/>
      <c r="M19" s="43"/>
      <c r="N19" s="365"/>
      <c r="O19" s="365"/>
      <c r="P19" s="159"/>
      <c r="Q19" s="152"/>
      <c r="S19" s="318"/>
      <c r="T19" s="318"/>
      <c r="U19" s="319" t="s">
        <v>211</v>
      </c>
      <c r="V19" s="378"/>
      <c r="W19" s="378"/>
      <c r="X19" s="486"/>
      <c r="Y19" s="322"/>
      <c r="AH19" s="44" t="s">
        <v>26</v>
      </c>
      <c r="AI19" s="43" t="s">
        <v>26</v>
      </c>
      <c r="AJ19" s="43" t="s">
        <v>26</v>
      </c>
      <c r="AK19" s="156"/>
      <c r="AL19" s="77" t="s">
        <v>26</v>
      </c>
      <c r="AM19" s="160" t="s">
        <v>26</v>
      </c>
      <c r="AN19" s="152"/>
      <c r="AP19" s="44">
        <v>10</v>
      </c>
      <c r="AQ19" s="205" t="s">
        <v>130</v>
      </c>
      <c r="AR19" s="285" t="s">
        <v>126</v>
      </c>
      <c r="AS19" s="156"/>
      <c r="AT19" s="77" t="s">
        <v>26</v>
      </c>
      <c r="AU19" s="160" t="s">
        <v>26</v>
      </c>
      <c r="AV19" s="152"/>
      <c r="AX19" s="149"/>
      <c r="AY19" s="133"/>
      <c r="AZ19" s="133"/>
      <c r="BA19" s="134"/>
      <c r="BB19" s="134"/>
      <c r="BC19" s="134"/>
      <c r="BD19" s="150"/>
    </row>
    <row r="20" spans="2:56" s="310" customFormat="1" ht="24.95" customHeight="1" x14ac:dyDescent="0.3">
      <c r="B20" s="313"/>
      <c r="C20" s="314"/>
      <c r="D20" s="315"/>
      <c r="E20" s="315"/>
      <c r="F20" s="316"/>
      <c r="G20" s="316"/>
      <c r="H20" s="316"/>
      <c r="I20" s="317"/>
      <c r="K20" s="342"/>
      <c r="L20" s="342"/>
      <c r="M20" s="343" t="s">
        <v>40</v>
      </c>
      <c r="N20" s="370"/>
      <c r="O20" s="370"/>
      <c r="P20" s="483"/>
      <c r="Q20" s="348"/>
      <c r="S20" s="298" t="s">
        <v>196</v>
      </c>
      <c r="T20" s="298" t="s">
        <v>5</v>
      </c>
      <c r="U20" s="298" t="s">
        <v>0</v>
      </c>
      <c r="V20" s="379" t="s">
        <v>1</v>
      </c>
      <c r="W20" s="379" t="s">
        <v>2</v>
      </c>
      <c r="X20" s="487" t="s">
        <v>43</v>
      </c>
      <c r="Y20" s="301"/>
      <c r="Z20" s="342"/>
      <c r="AA20" s="342"/>
      <c r="AB20" s="343" t="s">
        <v>40</v>
      </c>
      <c r="AC20" s="370"/>
      <c r="AD20" s="370"/>
      <c r="AE20" s="344"/>
      <c r="AF20" s="348"/>
      <c r="AH20" s="318"/>
      <c r="AI20" s="318"/>
      <c r="AJ20" s="319" t="s">
        <v>40</v>
      </c>
      <c r="AK20" s="320"/>
      <c r="AL20" s="320"/>
      <c r="AM20" s="321"/>
      <c r="AN20" s="322"/>
      <c r="AP20" s="406">
        <v>11</v>
      </c>
      <c r="AQ20" s="205" t="s">
        <v>108</v>
      </c>
      <c r="AR20" s="260" t="s">
        <v>162</v>
      </c>
      <c r="AS20" s="350"/>
      <c r="AT20" s="350"/>
      <c r="AU20" s="350"/>
      <c r="AV20" s="351"/>
      <c r="AX20" s="149"/>
      <c r="AY20" s="133"/>
      <c r="AZ20" s="133"/>
      <c r="BA20" s="134"/>
      <c r="BB20" s="134"/>
      <c r="BC20" s="134"/>
      <c r="BD20" s="150"/>
    </row>
    <row r="21" spans="2:56" ht="15" x14ac:dyDescent="0.25">
      <c r="B21" s="87"/>
      <c r="C21" s="149"/>
      <c r="D21" s="133"/>
      <c r="E21" s="133"/>
      <c r="F21" s="134"/>
      <c r="G21" s="134"/>
      <c r="H21" s="134"/>
      <c r="I21" s="142"/>
      <c r="K21" s="345" t="s">
        <v>196</v>
      </c>
      <c r="L21" s="345" t="s">
        <v>5</v>
      </c>
      <c r="M21" s="345" t="s">
        <v>0</v>
      </c>
      <c r="N21" s="371" t="s">
        <v>1</v>
      </c>
      <c r="O21" s="371" t="s">
        <v>2</v>
      </c>
      <c r="P21" s="484" t="s">
        <v>43</v>
      </c>
      <c r="Q21" s="347"/>
      <c r="S21" s="166">
        <v>1</v>
      </c>
      <c r="T21" s="43" t="s">
        <v>164</v>
      </c>
      <c r="U21" s="340" t="s">
        <v>163</v>
      </c>
      <c r="V21" s="623">
        <v>86.666666666666671</v>
      </c>
      <c r="W21" s="624">
        <v>79.666666666666671</v>
      </c>
      <c r="X21" s="160">
        <f t="shared" ref="X21:X27" si="10">IF(V21&gt;W21,V21,W21)</f>
        <v>86.666666666666671</v>
      </c>
      <c r="Y21" s="78"/>
      <c r="Z21" s="345" t="s">
        <v>196</v>
      </c>
      <c r="AA21" s="345" t="s">
        <v>5</v>
      </c>
      <c r="AB21" s="345" t="s">
        <v>0</v>
      </c>
      <c r="AC21" s="371" t="s">
        <v>1</v>
      </c>
      <c r="AD21" s="371" t="s">
        <v>2</v>
      </c>
      <c r="AE21" s="346" t="s">
        <v>43</v>
      </c>
      <c r="AF21" s="347"/>
      <c r="AH21" s="298" t="s">
        <v>196</v>
      </c>
      <c r="AI21" s="298" t="s">
        <v>5</v>
      </c>
      <c r="AJ21" s="298" t="s">
        <v>0</v>
      </c>
      <c r="AK21" s="299" t="s">
        <v>1</v>
      </c>
      <c r="AL21" s="299" t="s">
        <v>2</v>
      </c>
      <c r="AM21" s="300" t="s">
        <v>43</v>
      </c>
      <c r="AN21" s="301"/>
      <c r="AP21" s="149"/>
      <c r="AQ21" s="133"/>
      <c r="AR21" s="133"/>
      <c r="AS21" s="134"/>
      <c r="AT21" s="134"/>
      <c r="AU21" s="134"/>
      <c r="AV21" s="150"/>
      <c r="AX21" s="149"/>
      <c r="AY21" s="133"/>
      <c r="AZ21" s="133"/>
      <c r="BA21" s="134"/>
      <c r="BB21" s="134"/>
      <c r="BC21" s="134"/>
      <c r="BD21" s="150"/>
    </row>
    <row r="22" spans="2:56" ht="15.95" customHeight="1" x14ac:dyDescent="0.2">
      <c r="B22" s="87"/>
      <c r="C22" s="149"/>
      <c r="D22" s="133"/>
      <c r="E22" s="133"/>
      <c r="F22" s="134"/>
      <c r="G22" s="134"/>
      <c r="H22" s="134"/>
      <c r="I22" s="142"/>
      <c r="K22" s="166">
        <v>1</v>
      </c>
      <c r="L22" s="242" t="s">
        <v>122</v>
      </c>
      <c r="M22" s="285" t="s">
        <v>162</v>
      </c>
      <c r="N22" s="365">
        <v>43.33</v>
      </c>
      <c r="O22" s="365">
        <v>64.333333333333329</v>
      </c>
      <c r="P22" s="160">
        <f t="shared" ref="P22:P29" si="11">IF(N22&gt;O22,N22,O22)</f>
        <v>64.333333333333329</v>
      </c>
      <c r="Q22" s="78"/>
      <c r="S22" s="166">
        <f t="shared" ref="S22:S27" si="12">S21+1</f>
        <v>2</v>
      </c>
      <c r="T22" s="242" t="s">
        <v>167</v>
      </c>
      <c r="U22" s="285" t="s">
        <v>163</v>
      </c>
      <c r="V22" s="623">
        <v>32.333333333333336</v>
      </c>
      <c r="W22" s="624">
        <v>62.666666666666664</v>
      </c>
      <c r="X22" s="160">
        <f t="shared" si="10"/>
        <v>62.666666666666664</v>
      </c>
      <c r="Y22" s="78"/>
      <c r="Z22" s="44">
        <v>1</v>
      </c>
      <c r="AA22" s="260" t="s">
        <v>187</v>
      </c>
      <c r="AB22" s="255" t="s">
        <v>176</v>
      </c>
      <c r="AC22" s="377">
        <v>47</v>
      </c>
      <c r="AD22" s="374">
        <v>30.666666666666668</v>
      </c>
      <c r="AE22" s="160">
        <f t="shared" ref="AE22:AE27" si="13">IF(AC22&gt;AD22,AC22,AD22)</f>
        <v>47</v>
      </c>
      <c r="AF22" s="78"/>
      <c r="AH22" s="44">
        <v>1</v>
      </c>
      <c r="AI22" s="205" t="s">
        <v>180</v>
      </c>
      <c r="AJ22" s="285" t="s">
        <v>176</v>
      </c>
      <c r="AK22" s="154">
        <v>59.333333333333336</v>
      </c>
      <c r="AL22" s="165">
        <v>58</v>
      </c>
      <c r="AM22" s="160">
        <f t="shared" ref="AM22:AM30" si="14">IF(AK22&gt;AL22,AK22,AL22)</f>
        <v>59.333333333333336</v>
      </c>
      <c r="AN22" s="78"/>
      <c r="AP22" s="149"/>
      <c r="AQ22" s="133"/>
      <c r="AR22" s="133"/>
      <c r="AS22" s="134"/>
      <c r="AT22" s="134"/>
      <c r="AU22" s="134"/>
      <c r="AV22" s="150"/>
      <c r="AX22" s="149"/>
      <c r="AY22" s="133"/>
      <c r="AZ22" s="133"/>
      <c r="BA22" s="134"/>
      <c r="BB22" s="134"/>
      <c r="BC22" s="134"/>
      <c r="BD22" s="150"/>
    </row>
    <row r="23" spans="2:56" ht="15.95" customHeight="1" x14ac:dyDescent="0.2">
      <c r="B23" s="87"/>
      <c r="C23" s="149"/>
      <c r="D23" s="133"/>
      <c r="E23" s="133"/>
      <c r="F23" s="134"/>
      <c r="G23" s="134"/>
      <c r="H23" s="134"/>
      <c r="I23" s="142"/>
      <c r="K23" s="166">
        <f t="shared" ref="K23:K28" si="15">K22+1</f>
        <v>2</v>
      </c>
      <c r="L23" s="242" t="s">
        <v>133</v>
      </c>
      <c r="M23" s="285" t="s">
        <v>126</v>
      </c>
      <c r="N23" s="365">
        <v>31.67</v>
      </c>
      <c r="O23" s="365">
        <v>36.333333333333336</v>
      </c>
      <c r="P23" s="160">
        <f t="shared" si="11"/>
        <v>36.333333333333336</v>
      </c>
      <c r="Q23" s="78"/>
      <c r="S23" s="166">
        <f t="shared" si="12"/>
        <v>3</v>
      </c>
      <c r="T23" s="242" t="s">
        <v>122</v>
      </c>
      <c r="U23" s="285" t="s">
        <v>162</v>
      </c>
      <c r="V23" s="623">
        <v>58.333333333333336</v>
      </c>
      <c r="W23" s="624">
        <v>58.333333333333336</v>
      </c>
      <c r="X23" s="160">
        <f t="shared" si="10"/>
        <v>58.333333333333336</v>
      </c>
      <c r="Y23" s="78"/>
      <c r="Z23" s="44">
        <v>2</v>
      </c>
      <c r="AA23" s="260" t="s">
        <v>178</v>
      </c>
      <c r="AB23" s="255" t="s">
        <v>176</v>
      </c>
      <c r="AC23" s="377">
        <v>42.666666666666664</v>
      </c>
      <c r="AD23" s="374">
        <v>42.666666666666664</v>
      </c>
      <c r="AE23" s="160">
        <f t="shared" si="13"/>
        <v>42.666666666666664</v>
      </c>
      <c r="AF23" s="78"/>
      <c r="AH23" s="44">
        <v>2</v>
      </c>
      <c r="AI23" s="205" t="s">
        <v>173</v>
      </c>
      <c r="AJ23" s="285" t="s">
        <v>163</v>
      </c>
      <c r="AK23" s="154">
        <v>57.333333333333336</v>
      </c>
      <c r="AL23" s="165">
        <v>44</v>
      </c>
      <c r="AM23" s="160">
        <f t="shared" si="14"/>
        <v>57.333333333333336</v>
      </c>
      <c r="AN23" s="78"/>
      <c r="AP23" s="149"/>
      <c r="AQ23" s="133"/>
      <c r="AR23" s="133"/>
      <c r="AS23" s="134"/>
      <c r="AT23" s="134"/>
      <c r="AU23" s="134"/>
      <c r="AV23" s="150"/>
      <c r="AX23" s="149"/>
      <c r="AY23" s="133"/>
      <c r="AZ23" s="133"/>
      <c r="BA23" s="134"/>
      <c r="BB23" s="134"/>
      <c r="BC23" s="134"/>
      <c r="BD23" s="150"/>
    </row>
    <row r="24" spans="2:56" ht="15.95" customHeight="1" x14ac:dyDescent="0.2">
      <c r="B24" s="87"/>
      <c r="C24" s="149"/>
      <c r="D24" s="133"/>
      <c r="E24" s="133"/>
      <c r="F24" s="134"/>
      <c r="G24" s="134"/>
      <c r="H24" s="134"/>
      <c r="I24" s="142"/>
      <c r="K24" s="166">
        <f t="shared" si="15"/>
        <v>3</v>
      </c>
      <c r="L24" s="242" t="s">
        <v>165</v>
      </c>
      <c r="M24" s="285" t="s">
        <v>163</v>
      </c>
      <c r="N24" s="365">
        <v>22.67</v>
      </c>
      <c r="O24" s="365">
        <v>13.666666666666666</v>
      </c>
      <c r="P24" s="160">
        <f t="shared" si="11"/>
        <v>22.67</v>
      </c>
      <c r="Q24" s="78"/>
      <c r="S24" s="166">
        <f t="shared" si="12"/>
        <v>4</v>
      </c>
      <c r="T24" s="242" t="s">
        <v>166</v>
      </c>
      <c r="U24" s="285" t="s">
        <v>163</v>
      </c>
      <c r="V24" s="623">
        <v>34.333333333333336</v>
      </c>
      <c r="W24" s="624">
        <v>29</v>
      </c>
      <c r="X24" s="160">
        <f t="shared" si="10"/>
        <v>34.333333333333336</v>
      </c>
      <c r="Y24" s="78"/>
      <c r="Z24" s="44">
        <f>Z23+1</f>
        <v>3</v>
      </c>
      <c r="AA24" s="260" t="s">
        <v>175</v>
      </c>
      <c r="AB24" s="255" t="s">
        <v>163</v>
      </c>
      <c r="AC24" s="377">
        <v>0</v>
      </c>
      <c r="AD24" s="374">
        <v>5</v>
      </c>
      <c r="AE24" s="160">
        <f t="shared" si="13"/>
        <v>5</v>
      </c>
      <c r="AF24" s="78"/>
      <c r="AH24" s="44">
        <f>AH23+1</f>
        <v>3</v>
      </c>
      <c r="AI24" s="205" t="s">
        <v>179</v>
      </c>
      <c r="AJ24" s="285" t="s">
        <v>176</v>
      </c>
      <c r="AK24" s="154">
        <v>50.333333333333336</v>
      </c>
      <c r="AL24" s="165">
        <v>54.666666666666664</v>
      </c>
      <c r="AM24" s="160">
        <f t="shared" si="14"/>
        <v>54.666666666666664</v>
      </c>
      <c r="AN24" s="78"/>
      <c r="AP24" s="149"/>
      <c r="AQ24" s="133"/>
      <c r="AR24" s="133"/>
      <c r="AS24" s="134"/>
      <c r="AT24" s="134"/>
      <c r="AU24" s="134"/>
      <c r="AV24" s="150"/>
      <c r="AX24" s="149"/>
      <c r="AY24" s="133"/>
      <c r="AZ24" s="133"/>
      <c r="BA24" s="134"/>
      <c r="BB24" s="134"/>
      <c r="BC24" s="134"/>
      <c r="BD24" s="150"/>
    </row>
    <row r="25" spans="2:56" ht="15.95" customHeight="1" x14ac:dyDescent="0.2">
      <c r="B25" s="87"/>
      <c r="C25" s="149"/>
      <c r="D25" s="133"/>
      <c r="E25" s="133"/>
      <c r="F25" s="134"/>
      <c r="G25" s="134"/>
      <c r="H25" s="134"/>
      <c r="I25" s="142"/>
      <c r="K25" s="166">
        <f t="shared" si="15"/>
        <v>4</v>
      </c>
      <c r="L25" s="241" t="s">
        <v>95</v>
      </c>
      <c r="M25" s="285" t="s">
        <v>161</v>
      </c>
      <c r="N25" s="365">
        <v>10</v>
      </c>
      <c r="O25" s="365">
        <v>0</v>
      </c>
      <c r="P25" s="160">
        <f t="shared" si="11"/>
        <v>10</v>
      </c>
      <c r="Q25" s="78"/>
      <c r="S25" s="166">
        <f t="shared" si="12"/>
        <v>5</v>
      </c>
      <c r="T25" s="241" t="s">
        <v>200</v>
      </c>
      <c r="U25" s="341" t="s">
        <v>197</v>
      </c>
      <c r="V25" s="624">
        <v>15</v>
      </c>
      <c r="W25" s="624">
        <v>22.333333333333332</v>
      </c>
      <c r="X25" s="160">
        <f t="shared" si="10"/>
        <v>22.333333333333332</v>
      </c>
      <c r="Y25" s="78"/>
      <c r="Z25" s="44">
        <f>Z24+1</f>
        <v>4</v>
      </c>
      <c r="AA25" s="205" t="s">
        <v>238</v>
      </c>
      <c r="AB25" s="255" t="s">
        <v>162</v>
      </c>
      <c r="AC25" s="377">
        <v>0</v>
      </c>
      <c r="AD25" s="374">
        <v>0</v>
      </c>
      <c r="AE25" s="160">
        <f t="shared" si="13"/>
        <v>0</v>
      </c>
      <c r="AF25" s="78"/>
      <c r="AH25" s="44">
        <f>AH24+1</f>
        <v>4</v>
      </c>
      <c r="AI25" s="205" t="s">
        <v>181</v>
      </c>
      <c r="AJ25" s="285" t="s">
        <v>176</v>
      </c>
      <c r="AK25" s="154">
        <v>51.333333333333336</v>
      </c>
      <c r="AL25" s="77">
        <v>43.333333333333336</v>
      </c>
      <c r="AM25" s="160">
        <f t="shared" si="14"/>
        <v>51.333333333333336</v>
      </c>
      <c r="AN25" s="78"/>
      <c r="AP25" s="149"/>
      <c r="AQ25" s="133"/>
      <c r="AR25" s="133"/>
      <c r="AS25" s="134"/>
      <c r="AT25" s="134"/>
      <c r="AU25" s="134"/>
      <c r="AV25" s="150"/>
      <c r="AX25" s="149"/>
      <c r="AY25" s="133"/>
      <c r="AZ25" s="133"/>
      <c r="BA25" s="134"/>
      <c r="BB25" s="134"/>
      <c r="BC25" s="134"/>
      <c r="BD25" s="150"/>
    </row>
    <row r="26" spans="2:56" ht="15.95" customHeight="1" x14ac:dyDescent="0.2">
      <c r="B26" s="87"/>
      <c r="C26" s="149"/>
      <c r="D26" s="133"/>
      <c r="E26" s="133"/>
      <c r="F26" s="134"/>
      <c r="G26" s="134"/>
      <c r="H26" s="134"/>
      <c r="I26" s="142"/>
      <c r="K26" s="166">
        <f t="shared" si="15"/>
        <v>5</v>
      </c>
      <c r="L26" s="242" t="s">
        <v>151</v>
      </c>
      <c r="M26" s="285" t="s">
        <v>135</v>
      </c>
      <c r="N26" s="365"/>
      <c r="O26" s="365">
        <v>0</v>
      </c>
      <c r="P26" s="160">
        <f t="shared" si="11"/>
        <v>0</v>
      </c>
      <c r="Q26" s="78"/>
      <c r="S26" s="44">
        <f t="shared" si="12"/>
        <v>6</v>
      </c>
      <c r="T26" s="242" t="s">
        <v>226</v>
      </c>
      <c r="U26" s="285" t="s">
        <v>126</v>
      </c>
      <c r="V26" s="383">
        <v>17.333333333333332</v>
      </c>
      <c r="W26" s="473">
        <v>17.666666666666668</v>
      </c>
      <c r="X26" s="159">
        <f t="shared" si="10"/>
        <v>17.666666666666668</v>
      </c>
      <c r="Y26" s="78"/>
      <c r="Z26" s="44">
        <v>5</v>
      </c>
      <c r="AA26" s="205" t="s">
        <v>105</v>
      </c>
      <c r="AB26" s="255" t="s">
        <v>162</v>
      </c>
      <c r="AC26" s="377">
        <v>0</v>
      </c>
      <c r="AD26" s="374">
        <v>0</v>
      </c>
      <c r="AE26" s="160">
        <f t="shared" si="13"/>
        <v>0</v>
      </c>
      <c r="AF26" s="78"/>
      <c r="AH26" s="44">
        <v>5</v>
      </c>
      <c r="AI26" s="205" t="s">
        <v>72</v>
      </c>
      <c r="AJ26" s="285" t="s">
        <v>135</v>
      </c>
      <c r="AK26" s="154">
        <v>46.333333333333336</v>
      </c>
      <c r="AL26" s="165">
        <v>13.333333333333334</v>
      </c>
      <c r="AM26" s="160">
        <f t="shared" si="14"/>
        <v>46.333333333333336</v>
      </c>
      <c r="AN26" s="78"/>
      <c r="AP26" s="149"/>
      <c r="AQ26" s="133"/>
      <c r="AR26" s="133"/>
      <c r="AS26" s="134"/>
      <c r="AT26" s="134"/>
      <c r="AU26" s="134"/>
      <c r="AV26" s="150"/>
      <c r="AX26" s="149"/>
      <c r="AY26" s="133"/>
      <c r="AZ26" s="133"/>
      <c r="BA26" s="134"/>
      <c r="BB26" s="134"/>
      <c r="BC26" s="134"/>
      <c r="BD26" s="150"/>
    </row>
    <row r="27" spans="2:56" ht="15.95" customHeight="1" x14ac:dyDescent="0.25">
      <c r="B27" s="87"/>
      <c r="C27" s="149"/>
      <c r="D27" s="133"/>
      <c r="E27" s="133"/>
      <c r="F27" s="134"/>
      <c r="G27" s="134"/>
      <c r="H27" s="134"/>
      <c r="I27" s="142"/>
      <c r="K27" s="166">
        <f t="shared" si="15"/>
        <v>6</v>
      </c>
      <c r="L27" s="242" t="s">
        <v>199</v>
      </c>
      <c r="M27" s="285" t="s">
        <v>197</v>
      </c>
      <c r="N27" s="365"/>
      <c r="O27" s="365">
        <v>0</v>
      </c>
      <c r="P27" s="160">
        <f t="shared" si="11"/>
        <v>0</v>
      </c>
      <c r="Q27" s="78"/>
      <c r="S27" s="44">
        <f t="shared" si="12"/>
        <v>7</v>
      </c>
      <c r="T27" s="242" t="s">
        <v>133</v>
      </c>
      <c r="U27" s="285" t="s">
        <v>126</v>
      </c>
      <c r="V27" s="383">
        <v>0</v>
      </c>
      <c r="W27" s="473">
        <v>0</v>
      </c>
      <c r="X27" s="159">
        <f t="shared" si="10"/>
        <v>0</v>
      </c>
      <c r="Y27" s="78"/>
      <c r="Z27" s="44">
        <v>6</v>
      </c>
      <c r="AA27" s="205" t="s">
        <v>106</v>
      </c>
      <c r="AB27" s="255" t="s">
        <v>162</v>
      </c>
      <c r="AC27" s="377">
        <v>0</v>
      </c>
      <c r="AD27" s="374">
        <v>0</v>
      </c>
      <c r="AE27" s="160">
        <f t="shared" si="13"/>
        <v>0</v>
      </c>
      <c r="AF27" s="78"/>
      <c r="AH27" s="44">
        <v>6</v>
      </c>
      <c r="AI27" s="205" t="s">
        <v>147</v>
      </c>
      <c r="AJ27" s="285" t="s">
        <v>135</v>
      </c>
      <c r="AK27" s="154">
        <v>0</v>
      </c>
      <c r="AL27" s="165">
        <v>23</v>
      </c>
      <c r="AM27" s="160">
        <f t="shared" si="14"/>
        <v>23</v>
      </c>
      <c r="AN27" s="78"/>
      <c r="AP27" s="149"/>
      <c r="AQ27" s="133"/>
      <c r="AR27" s="133"/>
      <c r="AS27" s="134"/>
      <c r="AT27" s="134"/>
      <c r="AU27" s="134"/>
      <c r="AV27" s="150"/>
      <c r="AX27" s="143"/>
      <c r="AY27" s="143"/>
      <c r="AZ27" s="144"/>
      <c r="BA27" s="145"/>
      <c r="BB27" s="145"/>
      <c r="BC27" s="145"/>
      <c r="BD27" s="146"/>
    </row>
    <row r="28" spans="2:56" ht="15.95" customHeight="1" x14ac:dyDescent="0.3">
      <c r="B28" s="87"/>
      <c r="C28" s="149"/>
      <c r="D28" s="133"/>
      <c r="E28" s="133"/>
      <c r="F28" s="134"/>
      <c r="G28" s="134"/>
      <c r="H28" s="134"/>
      <c r="I28" s="142"/>
      <c r="K28" s="166">
        <f t="shared" si="15"/>
        <v>7</v>
      </c>
      <c r="L28" s="242" t="s">
        <v>158</v>
      </c>
      <c r="M28" s="285" t="s">
        <v>188</v>
      </c>
      <c r="N28" s="365"/>
      <c r="O28" s="365">
        <v>0</v>
      </c>
      <c r="P28" s="160">
        <f t="shared" si="11"/>
        <v>0</v>
      </c>
      <c r="Q28" s="78"/>
      <c r="S28" s="44"/>
      <c r="T28" s="349"/>
      <c r="U28" s="349"/>
      <c r="V28" s="383"/>
      <c r="W28" s="383"/>
      <c r="X28" s="159"/>
      <c r="Y28" s="78"/>
      <c r="AH28" s="44">
        <v>7</v>
      </c>
      <c r="AI28" s="205" t="s">
        <v>116</v>
      </c>
      <c r="AJ28" s="285" t="s">
        <v>162</v>
      </c>
      <c r="AK28" s="154">
        <v>14.333333333333334</v>
      </c>
      <c r="AL28" s="77">
        <v>14.333333333333334</v>
      </c>
      <c r="AM28" s="160">
        <f t="shared" si="14"/>
        <v>14.333333333333334</v>
      </c>
      <c r="AN28" s="78"/>
      <c r="AP28" s="149"/>
      <c r="AQ28" s="133"/>
      <c r="AR28" s="133"/>
      <c r="AS28" s="134"/>
      <c r="AT28" s="134"/>
      <c r="AU28" s="134"/>
      <c r="AV28" s="150"/>
      <c r="AX28" s="324"/>
      <c r="AY28" s="324"/>
      <c r="AZ28" s="324"/>
      <c r="BA28" s="327"/>
      <c r="BB28" s="327"/>
      <c r="BC28" s="327"/>
      <c r="BD28" s="312"/>
    </row>
    <row r="29" spans="2:56" ht="15.95" customHeight="1" x14ac:dyDescent="0.2">
      <c r="B29" s="87"/>
      <c r="C29" s="149"/>
      <c r="D29" s="133"/>
      <c r="E29" s="133"/>
      <c r="F29" s="134"/>
      <c r="G29" s="134"/>
      <c r="H29" s="134"/>
      <c r="I29" s="142"/>
      <c r="K29" s="166">
        <v>8</v>
      </c>
      <c r="L29" s="43" t="s">
        <v>154</v>
      </c>
      <c r="M29" s="340" t="s">
        <v>135</v>
      </c>
      <c r="N29" s="365"/>
      <c r="O29" s="365">
        <v>0</v>
      </c>
      <c r="P29" s="160">
        <f t="shared" si="11"/>
        <v>0</v>
      </c>
      <c r="Q29" s="78"/>
      <c r="S29" s="132"/>
      <c r="T29" s="138"/>
      <c r="U29" s="133"/>
      <c r="V29" s="134"/>
      <c r="W29" s="134"/>
      <c r="X29" s="161"/>
      <c r="Y29" s="135"/>
      <c r="Z29" s="132"/>
      <c r="AC29" s="134"/>
      <c r="AD29" s="134"/>
      <c r="AE29" s="161"/>
      <c r="AF29" s="135"/>
      <c r="AH29" s="44">
        <v>8</v>
      </c>
      <c r="AI29" s="205" t="s">
        <v>73</v>
      </c>
      <c r="AJ29" s="285" t="s">
        <v>163</v>
      </c>
      <c r="AK29" s="154">
        <v>0</v>
      </c>
      <c r="AL29" s="165">
        <v>11.333333333333334</v>
      </c>
      <c r="AM29" s="160">
        <f t="shared" si="14"/>
        <v>11.333333333333334</v>
      </c>
      <c r="AN29" s="78"/>
      <c r="AP29" s="149"/>
      <c r="AQ29" s="133"/>
      <c r="AR29" s="133"/>
      <c r="AS29" s="134"/>
      <c r="AT29" s="134"/>
      <c r="AU29" s="134"/>
      <c r="AV29" s="150"/>
      <c r="AX29" s="149"/>
      <c r="AY29" s="133"/>
      <c r="AZ29" s="133"/>
      <c r="BA29" s="134"/>
      <c r="BB29" s="134"/>
      <c r="BC29" s="134"/>
      <c r="BD29" s="150"/>
    </row>
    <row r="30" spans="2:56" ht="15.95" customHeight="1" x14ac:dyDescent="0.25">
      <c r="B30" s="87"/>
      <c r="C30" s="143"/>
      <c r="D30" s="143"/>
      <c r="E30" s="144"/>
      <c r="F30" s="145"/>
      <c r="G30" s="145"/>
      <c r="H30" s="145"/>
      <c r="I30" s="146"/>
      <c r="K30" s="166"/>
      <c r="L30" s="43"/>
      <c r="M30" s="43"/>
      <c r="N30" s="365"/>
      <c r="O30" s="365"/>
      <c r="P30" s="160"/>
      <c r="Q30" s="78"/>
      <c r="S30" s="139"/>
      <c r="T30" s="140"/>
      <c r="U30" s="140"/>
      <c r="V30" s="380"/>
      <c r="W30" s="380"/>
      <c r="X30" s="488"/>
      <c r="Y30" s="141"/>
      <c r="Z30" s="132"/>
      <c r="AC30" s="134"/>
      <c r="AD30" s="134"/>
      <c r="AE30" s="161"/>
      <c r="AF30" s="135"/>
      <c r="AH30" s="44">
        <v>9</v>
      </c>
      <c r="AI30" s="205" t="s">
        <v>118</v>
      </c>
      <c r="AJ30" s="285" t="s">
        <v>162</v>
      </c>
      <c r="AK30" s="154">
        <v>0</v>
      </c>
      <c r="AL30" s="165">
        <v>0</v>
      </c>
      <c r="AM30" s="160">
        <f t="shared" si="14"/>
        <v>0</v>
      </c>
      <c r="AN30" s="78"/>
      <c r="AP30" s="149"/>
      <c r="AQ30" s="133"/>
      <c r="AR30" s="133"/>
      <c r="AS30" s="134"/>
      <c r="AT30" s="134"/>
      <c r="AU30" s="134"/>
      <c r="AV30" s="150"/>
      <c r="AX30" s="149"/>
      <c r="AY30" s="133"/>
      <c r="AZ30" s="133"/>
      <c r="BA30" s="134"/>
      <c r="BB30" s="134"/>
      <c r="BC30" s="134"/>
      <c r="BD30" s="150"/>
    </row>
    <row r="31" spans="2:56" ht="18" x14ac:dyDescent="0.25">
      <c r="B31" s="87"/>
      <c r="C31" s="147"/>
      <c r="D31" s="147"/>
      <c r="E31" s="147"/>
      <c r="F31" s="148"/>
      <c r="G31" s="148"/>
      <c r="H31" s="148"/>
      <c r="I31" s="146"/>
      <c r="K31" s="166"/>
      <c r="L31" s="43"/>
      <c r="M31" s="43"/>
      <c r="N31" s="365"/>
      <c r="O31" s="365"/>
      <c r="P31" s="160"/>
      <c r="Q31" s="78"/>
      <c r="S31" s="132"/>
      <c r="V31" s="134"/>
      <c r="W31" s="134"/>
      <c r="X31" s="161"/>
      <c r="Y31" s="135"/>
      <c r="AA31" s="132"/>
      <c r="AB31" s="387"/>
      <c r="AC31" s="366"/>
      <c r="AD31" s="642"/>
      <c r="AE31" s="134"/>
      <c r="AF31" s="161"/>
      <c r="AG31" s="142"/>
      <c r="AI31" s="143"/>
      <c r="AJ31" s="143"/>
      <c r="AK31" s="144"/>
      <c r="AL31" s="145"/>
      <c r="AM31" s="145"/>
      <c r="AN31" s="145"/>
      <c r="AO31" s="146"/>
      <c r="AQ31" s="149"/>
      <c r="AR31" s="133"/>
      <c r="AS31" s="133"/>
      <c r="AT31" s="134"/>
      <c r="AU31" s="134"/>
      <c r="AV31" s="134"/>
      <c r="AW31" s="150"/>
    </row>
    <row r="32" spans="2:56" s="310" customFormat="1" ht="24.95" customHeight="1" x14ac:dyDescent="0.3">
      <c r="B32" s="313"/>
      <c r="C32" s="314"/>
      <c r="D32" s="315"/>
      <c r="E32" s="315"/>
      <c r="F32" s="316"/>
      <c r="G32" s="316"/>
      <c r="H32" s="316"/>
      <c r="I32" s="323"/>
      <c r="K32" s="338"/>
      <c r="L32" s="342"/>
      <c r="M32" s="343" t="s">
        <v>41</v>
      </c>
      <c r="N32" s="370"/>
      <c r="O32" s="370"/>
      <c r="P32" s="483"/>
      <c r="Q32" s="348"/>
      <c r="S32" s="132"/>
      <c r="V32" s="134"/>
      <c r="W32" s="134"/>
      <c r="X32" s="161"/>
      <c r="Y32" s="135"/>
      <c r="AA32" s="324"/>
      <c r="AB32" s="326"/>
      <c r="AC32" s="326"/>
      <c r="AD32" s="327"/>
      <c r="AE32" s="327"/>
      <c r="AF32" s="327"/>
      <c r="AG32" s="312"/>
      <c r="AI32" s="324"/>
      <c r="AJ32" s="324"/>
      <c r="AK32" s="324"/>
      <c r="AL32" s="327"/>
      <c r="AM32" s="327"/>
      <c r="AN32" s="327"/>
      <c r="AO32" s="312"/>
      <c r="AQ32" s="149"/>
      <c r="AR32" s="133"/>
      <c r="AS32" s="133"/>
      <c r="AT32" s="134"/>
      <c r="AU32" s="134"/>
      <c r="AV32" s="134"/>
      <c r="AW32" s="150"/>
    </row>
    <row r="33" spans="2:56" ht="15" x14ac:dyDescent="0.25">
      <c r="B33" s="87"/>
      <c r="C33" s="149"/>
      <c r="D33" s="133"/>
      <c r="E33" s="133"/>
      <c r="F33" s="134"/>
      <c r="G33" s="134"/>
      <c r="H33" s="134"/>
      <c r="I33" s="150"/>
      <c r="K33" s="339" t="s">
        <v>196</v>
      </c>
      <c r="L33" s="345" t="s">
        <v>5</v>
      </c>
      <c r="M33" s="345" t="s">
        <v>0</v>
      </c>
      <c r="N33" s="371" t="s">
        <v>1</v>
      </c>
      <c r="O33" s="371" t="s">
        <v>2</v>
      </c>
      <c r="P33" s="484" t="s">
        <v>43</v>
      </c>
      <c r="Q33" s="347"/>
      <c r="S33" s="132"/>
      <c r="V33" s="134"/>
      <c r="W33" s="134"/>
      <c r="X33" s="161"/>
      <c r="Y33" s="135"/>
      <c r="AA33" s="149"/>
      <c r="AC33" s="75"/>
      <c r="AD33" s="134"/>
      <c r="AE33" s="134"/>
      <c r="AF33" s="134"/>
      <c r="AG33" s="150"/>
      <c r="AI33" s="149"/>
      <c r="AJ33" s="133"/>
      <c r="AK33" s="133"/>
      <c r="AL33" s="134"/>
      <c r="AM33" s="134"/>
      <c r="AN33" s="134"/>
      <c r="AO33" s="150"/>
      <c r="AQ33" s="149"/>
      <c r="AR33" s="133"/>
      <c r="AS33" s="133"/>
      <c r="AT33" s="134"/>
      <c r="AU33" s="134"/>
      <c r="AV33" s="134"/>
      <c r="AW33" s="150"/>
    </row>
    <row r="34" spans="2:56" ht="15.95" customHeight="1" x14ac:dyDescent="0.2">
      <c r="B34" s="87"/>
      <c r="C34" s="149"/>
      <c r="D34" s="133"/>
      <c r="E34" s="133"/>
      <c r="F34" s="134"/>
      <c r="G34" s="134"/>
      <c r="H34" s="134"/>
      <c r="I34" s="150"/>
      <c r="K34" s="166">
        <v>1</v>
      </c>
      <c r="L34" s="242" t="s">
        <v>125</v>
      </c>
      <c r="M34" s="285" t="s">
        <v>162</v>
      </c>
      <c r="N34" s="365">
        <v>60.666666666666664</v>
      </c>
      <c r="O34" s="385">
        <v>36.666666666666664</v>
      </c>
      <c r="P34" s="160">
        <f t="shared" ref="P34:P42" si="16">IF(N34&gt;O34,N34,O34)</f>
        <v>60.666666666666664</v>
      </c>
      <c r="Q34" s="152"/>
      <c r="S34" s="132"/>
      <c r="V34" s="134"/>
      <c r="W34" s="134"/>
      <c r="X34" s="161"/>
      <c r="Y34" s="135"/>
      <c r="AA34" s="149"/>
      <c r="AC34" s="75"/>
      <c r="AD34" s="134"/>
      <c r="AE34" s="134"/>
      <c r="AF34" s="134"/>
      <c r="AG34" s="150"/>
      <c r="AI34" s="149"/>
      <c r="AJ34" s="133"/>
      <c r="AK34" s="133"/>
      <c r="AL34" s="134"/>
      <c r="AM34" s="134"/>
      <c r="AN34" s="134"/>
      <c r="AO34" s="150"/>
      <c r="AQ34" s="149"/>
      <c r="AR34" s="133"/>
      <c r="AS34" s="133"/>
      <c r="AT34" s="134"/>
      <c r="AU34" s="134"/>
      <c r="AV34" s="134"/>
      <c r="AW34" s="150"/>
    </row>
    <row r="35" spans="2:56" ht="15.95" customHeight="1" x14ac:dyDescent="0.2">
      <c r="B35" s="87"/>
      <c r="C35" s="149"/>
      <c r="D35" s="133"/>
      <c r="E35" s="133"/>
      <c r="F35" s="134"/>
      <c r="G35" s="134"/>
      <c r="H35" s="134"/>
      <c r="I35" s="150"/>
      <c r="K35" s="166">
        <f t="shared" ref="K35:K41" si="17">K34+1</f>
        <v>2</v>
      </c>
      <c r="L35" s="242" t="s">
        <v>120</v>
      </c>
      <c r="M35" s="285" t="s">
        <v>162</v>
      </c>
      <c r="N35" s="365">
        <v>24.333333333333332</v>
      </c>
      <c r="O35" s="385">
        <v>48</v>
      </c>
      <c r="P35" s="160">
        <f t="shared" si="16"/>
        <v>48</v>
      </c>
      <c r="Q35" s="152"/>
      <c r="S35" s="132"/>
      <c r="V35" s="134"/>
      <c r="W35" s="134"/>
      <c r="X35" s="161"/>
      <c r="Y35" s="135"/>
      <c r="AA35" s="149"/>
      <c r="AC35" s="75"/>
      <c r="AD35" s="134"/>
      <c r="AE35" s="134"/>
      <c r="AF35" s="134"/>
      <c r="AG35" s="150"/>
      <c r="AI35" s="149"/>
      <c r="AJ35" s="133"/>
      <c r="AK35" s="133"/>
      <c r="AL35" s="134"/>
      <c r="AM35" s="134"/>
      <c r="AN35" s="134"/>
      <c r="AO35" s="150"/>
      <c r="AQ35" s="149"/>
      <c r="AR35" s="133"/>
      <c r="AS35" s="133"/>
      <c r="AT35" s="134"/>
      <c r="AU35" s="134"/>
      <c r="AV35" s="134"/>
      <c r="AW35" s="150"/>
    </row>
    <row r="36" spans="2:56" ht="15.95" customHeight="1" x14ac:dyDescent="0.2">
      <c r="B36" s="87"/>
      <c r="C36" s="149"/>
      <c r="D36" s="133"/>
      <c r="E36" s="133"/>
      <c r="F36" s="134"/>
      <c r="G36" s="134"/>
      <c r="H36" s="134"/>
      <c r="I36" s="150"/>
      <c r="K36" s="166">
        <f t="shared" si="17"/>
        <v>3</v>
      </c>
      <c r="L36" s="242" t="s">
        <v>166</v>
      </c>
      <c r="M36" s="285" t="s">
        <v>163</v>
      </c>
      <c r="N36" s="372">
        <v>35</v>
      </c>
      <c r="O36" s="372">
        <v>46.333333333333336</v>
      </c>
      <c r="P36" s="160">
        <f t="shared" si="16"/>
        <v>46.333333333333336</v>
      </c>
      <c r="Q36" s="152"/>
      <c r="S36" s="132"/>
      <c r="V36" s="134"/>
      <c r="W36" s="134"/>
      <c r="X36" s="161"/>
      <c r="Y36" s="135"/>
      <c r="AA36" s="149"/>
      <c r="AC36" s="75"/>
      <c r="AD36" s="134"/>
      <c r="AE36" s="134"/>
      <c r="AF36" s="134"/>
      <c r="AG36" s="150"/>
      <c r="AI36" s="149"/>
      <c r="AJ36" s="133"/>
      <c r="AK36" s="133"/>
      <c r="AL36" s="134"/>
      <c r="AM36" s="134"/>
      <c r="AN36" s="134"/>
      <c r="AO36" s="150"/>
      <c r="AQ36" s="149"/>
      <c r="AR36" s="133"/>
      <c r="AS36" s="133"/>
      <c r="AT36" s="134"/>
      <c r="AU36" s="134"/>
      <c r="AV36" s="134"/>
      <c r="AW36" s="150"/>
    </row>
    <row r="37" spans="2:56" ht="15.95" customHeight="1" x14ac:dyDescent="0.3">
      <c r="B37" s="87"/>
      <c r="C37" s="149"/>
      <c r="D37" s="133"/>
      <c r="E37" s="133"/>
      <c r="F37" s="134"/>
      <c r="G37" s="134"/>
      <c r="H37" s="134"/>
      <c r="I37" s="150"/>
      <c r="K37" s="166">
        <f t="shared" si="17"/>
        <v>4</v>
      </c>
      <c r="L37" s="242" t="s">
        <v>132</v>
      </c>
      <c r="M37" s="285" t="s">
        <v>126</v>
      </c>
      <c r="N37" s="365">
        <v>32</v>
      </c>
      <c r="O37" s="385">
        <v>37</v>
      </c>
      <c r="P37" s="160">
        <f t="shared" si="16"/>
        <v>37</v>
      </c>
      <c r="Q37" s="152"/>
      <c r="S37" s="328"/>
      <c r="V37" s="316"/>
      <c r="W37" s="316"/>
      <c r="X37" s="325"/>
      <c r="Y37" s="326"/>
      <c r="AA37" s="149"/>
      <c r="AC37" s="75"/>
      <c r="AD37" s="134"/>
      <c r="AE37" s="134"/>
      <c r="AF37" s="134"/>
      <c r="AG37" s="150"/>
      <c r="AI37" s="149"/>
      <c r="AJ37" s="133"/>
      <c r="AK37" s="133"/>
      <c r="AL37" s="134"/>
      <c r="AM37" s="134"/>
      <c r="AN37" s="134"/>
      <c r="AO37" s="150"/>
      <c r="AQ37" s="149"/>
      <c r="AR37" s="133"/>
      <c r="AS37" s="133"/>
      <c r="AT37" s="134"/>
      <c r="AU37" s="134"/>
      <c r="AV37" s="134"/>
      <c r="AW37" s="150"/>
    </row>
    <row r="38" spans="2:56" ht="15.95" customHeight="1" x14ac:dyDescent="0.2">
      <c r="B38" s="87"/>
      <c r="C38" s="149"/>
      <c r="D38" s="133"/>
      <c r="E38" s="133"/>
      <c r="F38" s="134"/>
      <c r="G38" s="134"/>
      <c r="H38" s="134"/>
      <c r="I38" s="150"/>
      <c r="K38" s="166">
        <f t="shared" si="17"/>
        <v>5</v>
      </c>
      <c r="L38" s="242" t="s">
        <v>152</v>
      </c>
      <c r="M38" s="285" t="s">
        <v>135</v>
      </c>
      <c r="N38" s="365">
        <v>17</v>
      </c>
      <c r="O38" s="385">
        <v>36</v>
      </c>
      <c r="P38" s="160">
        <f t="shared" si="16"/>
        <v>36</v>
      </c>
      <c r="Q38" s="152"/>
      <c r="S38" s="132"/>
      <c r="V38" s="395"/>
      <c r="W38" s="395"/>
      <c r="X38" s="168"/>
      <c r="Y38" s="137"/>
      <c r="AA38" s="149"/>
      <c r="AC38" s="75"/>
      <c r="AD38" s="134"/>
      <c r="AE38" s="134"/>
      <c r="AF38" s="134"/>
      <c r="AG38" s="150"/>
      <c r="AI38" s="149"/>
      <c r="AJ38" s="133"/>
      <c r="AK38" s="133"/>
      <c r="AL38" s="134"/>
      <c r="AM38" s="134"/>
      <c r="AN38" s="134"/>
      <c r="AO38" s="150"/>
      <c r="AQ38" s="149"/>
      <c r="AR38" s="133"/>
      <c r="AS38" s="133"/>
      <c r="AT38" s="134"/>
      <c r="AU38" s="134"/>
      <c r="AV38" s="134"/>
      <c r="AW38" s="150"/>
    </row>
    <row r="39" spans="2:56" ht="15.95" customHeight="1" x14ac:dyDescent="0.25">
      <c r="B39" s="87"/>
      <c r="C39" s="149"/>
      <c r="D39" s="133"/>
      <c r="E39" s="133"/>
      <c r="F39" s="134"/>
      <c r="G39" s="134"/>
      <c r="H39" s="134"/>
      <c r="I39" s="150"/>
      <c r="K39" s="166">
        <f t="shared" si="17"/>
        <v>6</v>
      </c>
      <c r="L39" s="241" t="s">
        <v>201</v>
      </c>
      <c r="M39" s="341" t="s">
        <v>197</v>
      </c>
      <c r="N39" s="365">
        <v>20</v>
      </c>
      <c r="O39" s="385">
        <v>0</v>
      </c>
      <c r="P39" s="160">
        <f t="shared" si="16"/>
        <v>20</v>
      </c>
      <c r="Q39" s="152"/>
      <c r="S39" s="132"/>
      <c r="T39" s="136"/>
      <c r="U39" s="136"/>
      <c r="V39" s="395"/>
      <c r="W39" s="395"/>
      <c r="X39" s="168"/>
      <c r="Y39" s="137"/>
      <c r="AA39" s="149"/>
      <c r="AC39" s="75"/>
      <c r="AD39" s="134"/>
      <c r="AE39" s="134"/>
      <c r="AF39" s="134"/>
      <c r="AG39" s="150"/>
      <c r="AI39" s="149"/>
      <c r="AJ39" s="133"/>
      <c r="AK39" s="133"/>
      <c r="AL39" s="134"/>
      <c r="AM39" s="134"/>
      <c r="AN39" s="134"/>
      <c r="AO39" s="150"/>
      <c r="AQ39" s="81"/>
      <c r="AR39" s="81"/>
      <c r="AS39" s="162"/>
      <c r="AT39" s="153"/>
      <c r="AU39" s="181"/>
      <c r="AV39" s="146"/>
      <c r="AW39" s="147"/>
    </row>
    <row r="40" spans="2:56" ht="15.95" customHeight="1" x14ac:dyDescent="0.25">
      <c r="B40" s="87"/>
      <c r="C40" s="149"/>
      <c r="D40" s="133"/>
      <c r="E40" s="133"/>
      <c r="F40" s="134"/>
      <c r="G40" s="134"/>
      <c r="H40" s="134"/>
      <c r="I40" s="150"/>
      <c r="K40" s="166">
        <f t="shared" si="17"/>
        <v>7</v>
      </c>
      <c r="L40" s="241" t="s">
        <v>94</v>
      </c>
      <c r="M40" s="285" t="s">
        <v>161</v>
      </c>
      <c r="N40" s="365">
        <v>0</v>
      </c>
      <c r="O40" s="385">
        <v>0</v>
      </c>
      <c r="P40" s="160">
        <f t="shared" si="16"/>
        <v>0</v>
      </c>
      <c r="Q40" s="152"/>
      <c r="S40" s="132"/>
      <c r="T40" s="136"/>
      <c r="U40" s="136"/>
      <c r="V40" s="395"/>
      <c r="W40" s="395"/>
      <c r="X40" s="168"/>
      <c r="Y40" s="137"/>
      <c r="AA40" s="149"/>
      <c r="AC40" s="75"/>
      <c r="AD40" s="134"/>
      <c r="AE40" s="134"/>
      <c r="AF40" s="134"/>
      <c r="AG40" s="150"/>
      <c r="AI40" s="149"/>
      <c r="AJ40" s="133"/>
      <c r="AK40" s="133"/>
      <c r="AL40" s="134"/>
      <c r="AM40" s="134"/>
      <c r="AN40" s="134"/>
      <c r="AO40" s="150"/>
      <c r="AQ40" s="81"/>
      <c r="AR40" s="81"/>
      <c r="AS40" s="162"/>
      <c r="AT40" s="153"/>
      <c r="AU40" s="181"/>
      <c r="AV40" s="146"/>
      <c r="AW40" s="149"/>
    </row>
    <row r="41" spans="2:56" ht="15.95" customHeight="1" x14ac:dyDescent="0.2">
      <c r="B41" s="87"/>
      <c r="C41" s="149"/>
      <c r="D41" s="133"/>
      <c r="E41" s="133"/>
      <c r="F41" s="134"/>
      <c r="G41" s="134"/>
      <c r="H41" s="134"/>
      <c r="I41" s="150"/>
      <c r="K41" s="166">
        <f t="shared" si="17"/>
        <v>8</v>
      </c>
      <c r="L41" s="242" t="s">
        <v>74</v>
      </c>
      <c r="M41" s="285" t="s">
        <v>135</v>
      </c>
      <c r="N41" s="365">
        <v>0</v>
      </c>
      <c r="O41" s="385">
        <v>0</v>
      </c>
      <c r="P41" s="160">
        <f t="shared" si="16"/>
        <v>0</v>
      </c>
      <c r="Q41" s="152"/>
      <c r="S41" s="132"/>
      <c r="T41" s="136"/>
      <c r="U41" s="136"/>
      <c r="V41" s="395"/>
      <c r="W41" s="395"/>
      <c r="X41" s="168"/>
      <c r="Y41" s="137"/>
      <c r="AA41" s="149"/>
      <c r="AC41" s="75"/>
      <c r="AD41" s="134"/>
      <c r="AE41" s="134"/>
      <c r="AF41" s="134"/>
      <c r="AG41" s="150"/>
      <c r="AI41" s="149"/>
      <c r="AJ41" s="133"/>
      <c r="AK41" s="133"/>
      <c r="AL41" s="134"/>
      <c r="AM41" s="134"/>
      <c r="AN41" s="134"/>
      <c r="AO41" s="150"/>
    </row>
    <row r="42" spans="2:56" ht="15.95" customHeight="1" x14ac:dyDescent="0.25">
      <c r="B42" s="87"/>
      <c r="C42" s="143"/>
      <c r="D42" s="143"/>
      <c r="E42" s="144"/>
      <c r="F42" s="145"/>
      <c r="G42" s="145"/>
      <c r="H42" s="145"/>
      <c r="I42" s="146"/>
      <c r="K42" s="166">
        <v>9</v>
      </c>
      <c r="L42" s="242" t="s">
        <v>155</v>
      </c>
      <c r="M42" s="285" t="s">
        <v>188</v>
      </c>
      <c r="N42" s="365">
        <v>0</v>
      </c>
      <c r="O42" s="385">
        <v>0</v>
      </c>
      <c r="P42" s="160">
        <f t="shared" si="16"/>
        <v>0</v>
      </c>
      <c r="Q42" s="152"/>
      <c r="S42" s="132"/>
      <c r="T42" s="81"/>
      <c r="U42" s="81"/>
      <c r="V42" s="382"/>
      <c r="W42" s="382"/>
      <c r="X42" s="162"/>
      <c r="Y42" s="79"/>
      <c r="AA42" s="149"/>
      <c r="AC42" s="75"/>
      <c r="AD42" s="134"/>
      <c r="AE42" s="134"/>
      <c r="AF42" s="134"/>
      <c r="AG42" s="150"/>
      <c r="AI42" s="149"/>
      <c r="AJ42" s="133"/>
      <c r="AK42" s="133"/>
      <c r="AL42" s="134"/>
      <c r="AM42" s="134"/>
      <c r="AN42" s="134"/>
      <c r="AO42" s="150"/>
    </row>
    <row r="43" spans="2:56" ht="21" thickBot="1" x14ac:dyDescent="0.35">
      <c r="B43" s="87"/>
      <c r="C43" s="147"/>
      <c r="D43" s="147"/>
      <c r="E43" s="147"/>
      <c r="F43" s="148"/>
      <c r="G43" s="148"/>
      <c r="H43" s="148"/>
      <c r="I43" s="146"/>
      <c r="K43" s="166"/>
      <c r="L43" s="43"/>
      <c r="M43" s="43"/>
      <c r="N43" s="77"/>
      <c r="O43" s="77"/>
      <c r="P43" s="160"/>
      <c r="Q43" s="152"/>
      <c r="S43" s="132"/>
      <c r="T43" s="81"/>
      <c r="U43" s="81"/>
      <c r="V43" s="382"/>
      <c r="W43" s="382"/>
      <c r="X43" s="162"/>
      <c r="Y43" s="79"/>
      <c r="Z43" s="132"/>
      <c r="AA43" s="81"/>
      <c r="AB43" s="81"/>
      <c r="AC43" s="382"/>
      <c r="AD43" s="382"/>
      <c r="AE43" s="162"/>
      <c r="AF43" s="79"/>
      <c r="AH43" s="143"/>
      <c r="AK43" s="145"/>
      <c r="AL43" s="145"/>
      <c r="AM43" s="145"/>
      <c r="AN43" s="146"/>
      <c r="AP43" s="81"/>
      <c r="AQ43" s="81"/>
      <c r="AR43" s="162"/>
      <c r="AS43" s="153"/>
      <c r="AT43" s="181"/>
      <c r="AU43" s="146"/>
      <c r="AV43" s="147"/>
      <c r="BD43" s="310"/>
    </row>
    <row r="44" spans="2:56" s="310" customFormat="1" ht="24.95" customHeight="1" thickBot="1" x14ac:dyDescent="0.35">
      <c r="B44" s="313"/>
      <c r="C44" s="530" t="s">
        <v>219</v>
      </c>
      <c r="D44" s="531"/>
      <c r="E44" s="531"/>
      <c r="F44" s="531"/>
      <c r="G44" s="531"/>
      <c r="H44" s="532"/>
      <c r="I44" s="323"/>
      <c r="K44" s="342"/>
      <c r="L44" s="342"/>
      <c r="M44" s="343" t="s">
        <v>42</v>
      </c>
      <c r="N44" s="370"/>
      <c r="O44" s="370"/>
      <c r="P44" s="483"/>
      <c r="Q44" s="348"/>
      <c r="S44" s="530" t="s">
        <v>223</v>
      </c>
      <c r="T44" s="531"/>
      <c r="U44" s="531"/>
      <c r="V44" s="531"/>
      <c r="W44" s="531"/>
      <c r="X44" s="532"/>
      <c r="Y44" s="301"/>
      <c r="Z44" s="527" t="s">
        <v>212</v>
      </c>
      <c r="AA44" s="528"/>
      <c r="AB44" s="528"/>
      <c r="AC44" s="528"/>
      <c r="AD44" s="528"/>
      <c r="AE44" s="529"/>
      <c r="AF44" s="85"/>
      <c r="AH44" s="527" t="s">
        <v>213</v>
      </c>
      <c r="AI44" s="528"/>
      <c r="AJ44" s="528"/>
      <c r="AK44" s="528"/>
      <c r="AL44" s="528"/>
      <c r="AM44" s="529"/>
      <c r="AN44" s="312"/>
      <c r="AP44" s="527" t="s">
        <v>215</v>
      </c>
      <c r="AQ44" s="528"/>
      <c r="AR44" s="528"/>
      <c r="AS44" s="528"/>
      <c r="AT44" s="528"/>
      <c r="AU44" s="529"/>
      <c r="AV44" s="75"/>
      <c r="AX44" s="527" t="s">
        <v>216</v>
      </c>
      <c r="AY44" s="528"/>
      <c r="AZ44" s="528"/>
      <c r="BA44" s="528"/>
      <c r="BB44" s="528"/>
      <c r="BC44" s="529"/>
      <c r="BD44" s="75"/>
    </row>
    <row r="45" spans="2:56" ht="15.75" x14ac:dyDescent="0.25">
      <c r="B45" s="87"/>
      <c r="C45" s="88"/>
      <c r="D45" s="88"/>
      <c r="E45" s="88"/>
      <c r="F45" s="115"/>
      <c r="G45" s="116"/>
      <c r="H45" s="117"/>
      <c r="I45" s="150"/>
      <c r="K45" s="345" t="s">
        <v>196</v>
      </c>
      <c r="L45" s="345" t="s">
        <v>5</v>
      </c>
      <c r="M45" s="345" t="s">
        <v>0</v>
      </c>
      <c r="N45" s="371" t="s">
        <v>1</v>
      </c>
      <c r="O45" s="371" t="s">
        <v>2</v>
      </c>
      <c r="P45" s="484" t="s">
        <v>43</v>
      </c>
      <c r="Q45" s="347"/>
      <c r="S45" s="494"/>
      <c r="T45" s="494"/>
      <c r="U45" s="494"/>
      <c r="V45" s="495"/>
      <c r="W45" s="495"/>
      <c r="X45" s="495"/>
      <c r="Y45" s="78"/>
      <c r="Z45" s="334"/>
      <c r="AA45" s="334"/>
      <c r="AB45" s="334"/>
      <c r="AC45" s="396"/>
      <c r="AD45" s="396"/>
      <c r="AE45" s="334"/>
      <c r="AF45" s="85"/>
      <c r="AH45" s="334"/>
      <c r="AI45" s="334"/>
      <c r="AJ45" s="334"/>
      <c r="AK45" s="334"/>
      <c r="AL45" s="334"/>
      <c r="AM45" s="334"/>
      <c r="AN45" s="150"/>
      <c r="AP45" s="334"/>
      <c r="AQ45" s="334"/>
      <c r="AR45" s="334"/>
      <c r="AS45" s="334"/>
      <c r="AT45" s="334"/>
      <c r="AU45" s="334"/>
      <c r="AX45" s="334"/>
      <c r="AY45" s="334"/>
      <c r="AZ45" s="334"/>
      <c r="BA45" s="334"/>
      <c r="BB45" s="334"/>
      <c r="BC45" s="334"/>
    </row>
    <row r="46" spans="2:56" ht="15.95" customHeight="1" x14ac:dyDescent="0.3">
      <c r="B46" s="87"/>
      <c r="C46" s="310"/>
      <c r="D46" s="310"/>
      <c r="E46" s="310"/>
      <c r="F46" s="310"/>
      <c r="G46" s="310"/>
      <c r="H46" s="310"/>
      <c r="I46" s="150"/>
      <c r="K46" s="166">
        <v>1</v>
      </c>
      <c r="L46" s="242" t="s">
        <v>167</v>
      </c>
      <c r="M46" s="285" t="s">
        <v>163</v>
      </c>
      <c r="N46" s="365">
        <v>59.333333333333336</v>
      </c>
      <c r="O46" s="374">
        <v>85</v>
      </c>
      <c r="P46" s="159">
        <f t="shared" ref="P46:P54" si="18">IF(N46&gt;O46,N46,O46)</f>
        <v>85</v>
      </c>
      <c r="Q46" s="152"/>
      <c r="S46" s="489" t="s">
        <v>30</v>
      </c>
      <c r="T46" s="489" t="s">
        <v>5</v>
      </c>
      <c r="U46" s="489" t="s">
        <v>0</v>
      </c>
      <c r="V46" s="490" t="s">
        <v>1</v>
      </c>
      <c r="W46" s="490" t="s">
        <v>2</v>
      </c>
      <c r="X46" s="490" t="s">
        <v>47</v>
      </c>
      <c r="Y46" s="78"/>
      <c r="Z46" s="334"/>
      <c r="AA46" s="334"/>
      <c r="AB46" s="334"/>
      <c r="AC46" s="396"/>
      <c r="AD46" s="396"/>
      <c r="AE46" s="334"/>
      <c r="AF46" s="85"/>
      <c r="AH46" s="334"/>
      <c r="AI46" s="334"/>
      <c r="AJ46" s="334"/>
      <c r="AK46" s="334"/>
      <c r="AL46" s="334"/>
      <c r="AM46" s="334"/>
      <c r="AN46" s="150"/>
      <c r="AP46" s="334"/>
      <c r="AQ46" s="334"/>
      <c r="AR46" s="334"/>
      <c r="AS46" s="334"/>
      <c r="AT46" s="334"/>
      <c r="AU46" s="334"/>
      <c r="AV46" s="310"/>
      <c r="AX46" s="334"/>
      <c r="AY46" s="334"/>
      <c r="AZ46" s="334"/>
      <c r="BA46" s="334"/>
      <c r="BB46" s="334"/>
      <c r="BC46" s="334"/>
      <c r="BD46" s="135"/>
    </row>
    <row r="47" spans="2:56" ht="15.95" customHeight="1" x14ac:dyDescent="0.25">
      <c r="B47" s="87"/>
      <c r="C47" s="306" t="s">
        <v>30</v>
      </c>
      <c r="D47" s="306" t="s">
        <v>5</v>
      </c>
      <c r="E47" s="306" t="s">
        <v>0</v>
      </c>
      <c r="F47" s="306" t="s">
        <v>1</v>
      </c>
      <c r="G47" s="306" t="s">
        <v>2</v>
      </c>
      <c r="H47" s="306" t="s">
        <v>47</v>
      </c>
      <c r="I47" s="150"/>
      <c r="K47" s="166">
        <f t="shared" ref="K47:K53" si="19">K46+1</f>
        <v>2</v>
      </c>
      <c r="L47" s="242" t="s">
        <v>134</v>
      </c>
      <c r="M47" s="285" t="s">
        <v>126</v>
      </c>
      <c r="N47" s="365">
        <v>24</v>
      </c>
      <c r="O47" s="373"/>
      <c r="P47" s="159">
        <f t="shared" si="18"/>
        <v>24</v>
      </c>
      <c r="Q47" s="152"/>
      <c r="S47" s="491">
        <v>1</v>
      </c>
      <c r="T47" s="242" t="s">
        <v>169</v>
      </c>
      <c r="U47" s="496" t="s">
        <v>163</v>
      </c>
      <c r="V47" s="497"/>
      <c r="W47" s="497"/>
      <c r="X47" s="492">
        <f t="shared" ref="X47:X54" si="20">IF(V47&gt;W47,V47,W47)</f>
        <v>0</v>
      </c>
      <c r="Y47" s="78"/>
      <c r="Z47" s="306" t="s">
        <v>30</v>
      </c>
      <c r="AA47" s="306" t="s">
        <v>5</v>
      </c>
      <c r="AB47" s="306" t="s">
        <v>0</v>
      </c>
      <c r="AC47" s="397" t="s">
        <v>1</v>
      </c>
      <c r="AD47" s="397" t="s">
        <v>2</v>
      </c>
      <c r="AE47" s="306" t="s">
        <v>47</v>
      </c>
      <c r="AF47" s="85"/>
      <c r="AH47" s="306" t="s">
        <v>30</v>
      </c>
      <c r="AI47" s="306" t="s">
        <v>5</v>
      </c>
      <c r="AJ47" s="306" t="s">
        <v>0</v>
      </c>
      <c r="AK47" s="306" t="s">
        <v>1</v>
      </c>
      <c r="AL47" s="306" t="s">
        <v>2</v>
      </c>
      <c r="AM47" s="306" t="s">
        <v>47</v>
      </c>
      <c r="AN47" s="150"/>
      <c r="AP47" s="306" t="s">
        <v>30</v>
      </c>
      <c r="AQ47" s="306" t="s">
        <v>5</v>
      </c>
      <c r="AR47" s="306" t="s">
        <v>0</v>
      </c>
      <c r="AS47" s="306" t="s">
        <v>1</v>
      </c>
      <c r="AT47" s="306" t="s">
        <v>2</v>
      </c>
      <c r="AU47" s="306" t="s">
        <v>47</v>
      </c>
      <c r="AX47" s="306" t="s">
        <v>30</v>
      </c>
      <c r="AY47" s="306" t="s">
        <v>5</v>
      </c>
      <c r="AZ47" s="306" t="s">
        <v>0</v>
      </c>
      <c r="BA47" s="306" t="s">
        <v>1</v>
      </c>
      <c r="BB47" s="306" t="s">
        <v>2</v>
      </c>
      <c r="BC47" s="306" t="s">
        <v>47</v>
      </c>
      <c r="BD47" s="135"/>
    </row>
    <row r="48" spans="2:56" ht="15.95" customHeight="1" x14ac:dyDescent="0.2">
      <c r="B48" s="87"/>
      <c r="C48" s="164">
        <v>1</v>
      </c>
      <c r="D48" s="240" t="s">
        <v>110</v>
      </c>
      <c r="E48" s="287" t="s">
        <v>162</v>
      </c>
      <c r="F48" s="174"/>
      <c r="G48" s="174"/>
      <c r="H48" s="174">
        <v>0</v>
      </c>
      <c r="I48" s="150"/>
      <c r="K48" s="166">
        <f t="shared" si="19"/>
        <v>3</v>
      </c>
      <c r="L48" s="241" t="s">
        <v>200</v>
      </c>
      <c r="M48" s="341" t="s">
        <v>197</v>
      </c>
      <c r="N48" s="365">
        <v>10.666666666666666</v>
      </c>
      <c r="O48" s="373">
        <v>22</v>
      </c>
      <c r="P48" s="159">
        <f t="shared" si="18"/>
        <v>22</v>
      </c>
      <c r="Q48" s="152"/>
      <c r="S48" s="491">
        <f t="shared" ref="S48:S54" si="21">S47+1</f>
        <v>2</v>
      </c>
      <c r="T48" s="242" t="s">
        <v>166</v>
      </c>
      <c r="U48" s="496" t="s">
        <v>163</v>
      </c>
      <c r="V48" s="497"/>
      <c r="W48" s="498"/>
      <c r="X48" s="493">
        <f t="shared" si="20"/>
        <v>0</v>
      </c>
      <c r="Y48" s="78"/>
      <c r="Z48" s="164">
        <v>1</v>
      </c>
      <c r="AA48" s="260" t="s">
        <v>175</v>
      </c>
      <c r="AB48" s="255" t="s">
        <v>163</v>
      </c>
      <c r="AC48" s="377">
        <v>0</v>
      </c>
      <c r="AD48" s="374">
        <v>5</v>
      </c>
      <c r="AE48" s="160">
        <f t="shared" ref="AE48:AE54" si="22">IF(AC48&gt;AD48,AC48,AD48)</f>
        <v>5</v>
      </c>
      <c r="AF48" s="85"/>
      <c r="AH48" s="164">
        <v>1</v>
      </c>
      <c r="AI48" s="205" t="s">
        <v>71</v>
      </c>
      <c r="AJ48" s="285" t="s">
        <v>162</v>
      </c>
      <c r="AK48" s="503">
        <v>48</v>
      </c>
      <c r="AL48" s="504">
        <v>21.666666666666668</v>
      </c>
      <c r="AM48" s="160">
        <f t="shared" ref="AM48:AM55" si="23">IF(AK48&gt;AL48,AK48,AL48)</f>
        <v>48</v>
      </c>
      <c r="AN48" s="150"/>
      <c r="AP48" s="44">
        <v>1</v>
      </c>
      <c r="AQ48" s="205" t="s">
        <v>207</v>
      </c>
      <c r="AR48" s="285" t="s">
        <v>162</v>
      </c>
      <c r="AS48" s="154"/>
      <c r="AT48" s="169"/>
      <c r="AU48" s="160">
        <f t="shared" ref="AU48:AU58" si="24">IF(AS48&gt;AT48,AS48,AT48)</f>
        <v>0</v>
      </c>
      <c r="AX48" s="44">
        <v>1</v>
      </c>
      <c r="AY48" s="205" t="s">
        <v>114</v>
      </c>
      <c r="AZ48" s="285" t="s">
        <v>162</v>
      </c>
      <c r="BA48" s="154"/>
      <c r="BB48" s="169"/>
      <c r="BC48" s="160">
        <f t="shared" ref="BC48:BC53" si="25">IF(BA48&gt;BB48,BA48,BB48)</f>
        <v>0</v>
      </c>
      <c r="BD48" s="135"/>
    </row>
    <row r="49" spans="2:66" ht="15.95" customHeight="1" x14ac:dyDescent="0.2">
      <c r="B49" s="87"/>
      <c r="C49" s="164">
        <f t="shared" ref="C49:C55" si="26">C48+1</f>
        <v>2</v>
      </c>
      <c r="D49" s="205" t="s">
        <v>143</v>
      </c>
      <c r="E49" s="285" t="s">
        <v>135</v>
      </c>
      <c r="F49" s="174"/>
      <c r="G49" s="174"/>
      <c r="H49" s="174">
        <v>0</v>
      </c>
      <c r="I49" s="150"/>
      <c r="K49" s="166">
        <f t="shared" si="19"/>
        <v>4</v>
      </c>
      <c r="L49" s="242" t="s">
        <v>140</v>
      </c>
      <c r="M49" s="285" t="s">
        <v>135</v>
      </c>
      <c r="N49" s="365">
        <v>0</v>
      </c>
      <c r="O49" s="373"/>
      <c r="P49" s="159">
        <f t="shared" si="18"/>
        <v>0</v>
      </c>
      <c r="Q49" s="152"/>
      <c r="S49" s="491">
        <f t="shared" si="21"/>
        <v>3</v>
      </c>
      <c r="T49" s="242" t="s">
        <v>122</v>
      </c>
      <c r="U49" s="496" t="s">
        <v>162</v>
      </c>
      <c r="V49" s="497"/>
      <c r="W49" s="498"/>
      <c r="X49" s="493">
        <f t="shared" si="20"/>
        <v>0</v>
      </c>
      <c r="Y49" s="78"/>
      <c r="Z49" s="164">
        <f t="shared" ref="Z49:Z54" si="27">Z48+1</f>
        <v>2</v>
      </c>
      <c r="AA49" s="260" t="s">
        <v>178</v>
      </c>
      <c r="AB49" s="255" t="s">
        <v>176</v>
      </c>
      <c r="AC49" s="377">
        <v>42.666666666666664</v>
      </c>
      <c r="AD49" s="374">
        <v>42.666666666666664</v>
      </c>
      <c r="AE49" s="160">
        <f t="shared" si="22"/>
        <v>42.666666666666664</v>
      </c>
      <c r="AF49" s="95"/>
      <c r="AH49" s="164">
        <f t="shared" ref="AH49:AH55" si="28">AH48+1</f>
        <v>2</v>
      </c>
      <c r="AI49" s="205" t="s">
        <v>181</v>
      </c>
      <c r="AJ49" s="285" t="s">
        <v>176</v>
      </c>
      <c r="AK49" s="154">
        <v>51.333333333333336</v>
      </c>
      <c r="AL49" s="77">
        <v>43.333333333333336</v>
      </c>
      <c r="AM49" s="160">
        <f t="shared" si="23"/>
        <v>51.333333333333336</v>
      </c>
      <c r="AN49" s="150"/>
      <c r="AP49" s="44">
        <f>AP48+1</f>
        <v>2</v>
      </c>
      <c r="AQ49" s="205" t="s">
        <v>96</v>
      </c>
      <c r="AR49" s="285" t="s">
        <v>162</v>
      </c>
      <c r="AS49" s="154"/>
      <c r="AT49" s="169"/>
      <c r="AU49" s="160">
        <f t="shared" si="24"/>
        <v>0</v>
      </c>
      <c r="AX49" s="44">
        <f>AX48+1</f>
        <v>2</v>
      </c>
      <c r="AY49" s="205" t="s">
        <v>70</v>
      </c>
      <c r="AZ49" s="285" t="s">
        <v>162</v>
      </c>
      <c r="BA49" s="154"/>
      <c r="BB49" s="169"/>
      <c r="BC49" s="160">
        <f t="shared" si="25"/>
        <v>0</v>
      </c>
      <c r="BD49" s="135"/>
    </row>
    <row r="50" spans="2:66" ht="15.95" customHeight="1" x14ac:dyDescent="0.2">
      <c r="B50" s="87"/>
      <c r="C50" s="164">
        <f t="shared" si="26"/>
        <v>3</v>
      </c>
      <c r="D50" s="205" t="s">
        <v>214</v>
      </c>
      <c r="E50" s="285" t="s">
        <v>135</v>
      </c>
      <c r="F50" s="174"/>
      <c r="G50" s="174"/>
      <c r="H50" s="174">
        <v>0</v>
      </c>
      <c r="I50" s="150"/>
      <c r="K50" s="166">
        <f t="shared" si="19"/>
        <v>5</v>
      </c>
      <c r="L50" s="242" t="s">
        <v>157</v>
      </c>
      <c r="M50" s="285" t="s">
        <v>188</v>
      </c>
      <c r="N50" s="365">
        <v>0</v>
      </c>
      <c r="O50" s="373"/>
      <c r="P50" s="159">
        <f t="shared" si="18"/>
        <v>0</v>
      </c>
      <c r="Q50" s="152"/>
      <c r="S50" s="491">
        <f t="shared" si="21"/>
        <v>4</v>
      </c>
      <c r="T50" s="242" t="s">
        <v>120</v>
      </c>
      <c r="U50" s="496" t="s">
        <v>162</v>
      </c>
      <c r="V50" s="497"/>
      <c r="W50" s="497"/>
      <c r="X50" s="492">
        <f t="shared" si="20"/>
        <v>0</v>
      </c>
      <c r="Y50" s="78"/>
      <c r="Z50" s="164">
        <f t="shared" si="27"/>
        <v>3</v>
      </c>
      <c r="AA50" s="260" t="s">
        <v>186</v>
      </c>
      <c r="AB50" s="255" t="s">
        <v>176</v>
      </c>
      <c r="AC50" s="377">
        <v>45.333333333333336</v>
      </c>
      <c r="AD50" s="394">
        <v>40.666666666666664</v>
      </c>
      <c r="AE50" s="160">
        <f t="shared" si="22"/>
        <v>45.333333333333336</v>
      </c>
      <c r="AF50" s="100"/>
      <c r="AH50" s="164">
        <f t="shared" si="28"/>
        <v>3</v>
      </c>
      <c r="AI50" s="205" t="s">
        <v>179</v>
      </c>
      <c r="AJ50" s="285" t="s">
        <v>176</v>
      </c>
      <c r="AK50" s="154">
        <v>50.333333333333336</v>
      </c>
      <c r="AL50" s="165">
        <v>54.666666666666664</v>
      </c>
      <c r="AM50" s="160">
        <f t="shared" si="23"/>
        <v>54.666666666666664</v>
      </c>
      <c r="AN50" s="150"/>
      <c r="AP50" s="44">
        <f>AP49+1</f>
        <v>3</v>
      </c>
      <c r="AQ50" s="206" t="s">
        <v>97</v>
      </c>
      <c r="AR50" s="285" t="s">
        <v>162</v>
      </c>
      <c r="AS50" s="154"/>
      <c r="AT50" s="169"/>
      <c r="AU50" s="160">
        <f t="shared" si="24"/>
        <v>0</v>
      </c>
      <c r="AV50" s="135"/>
      <c r="AX50" s="44">
        <f>AX49+1</f>
        <v>3</v>
      </c>
      <c r="AY50" s="205" t="s">
        <v>113</v>
      </c>
      <c r="AZ50" s="285" t="s">
        <v>162</v>
      </c>
      <c r="BA50" s="154"/>
      <c r="BB50" s="169"/>
      <c r="BC50" s="160">
        <f t="shared" si="25"/>
        <v>0</v>
      </c>
      <c r="BD50" s="135"/>
    </row>
    <row r="51" spans="2:66" ht="15.95" customHeight="1" x14ac:dyDescent="0.25">
      <c r="B51" s="87"/>
      <c r="C51" s="164">
        <f t="shared" si="26"/>
        <v>4</v>
      </c>
      <c r="D51" s="205" t="s">
        <v>150</v>
      </c>
      <c r="E51" s="285" t="s">
        <v>135</v>
      </c>
      <c r="F51" s="174"/>
      <c r="G51" s="174"/>
      <c r="H51" s="174">
        <v>0</v>
      </c>
      <c r="I51" s="150"/>
      <c r="K51" s="166">
        <f t="shared" si="19"/>
        <v>6</v>
      </c>
      <c r="L51" s="242" t="s">
        <v>121</v>
      </c>
      <c r="M51" s="285" t="s">
        <v>162</v>
      </c>
      <c r="N51" s="365">
        <v>0</v>
      </c>
      <c r="O51" s="373"/>
      <c r="P51" s="159">
        <f t="shared" si="18"/>
        <v>0</v>
      </c>
      <c r="Q51" s="152"/>
      <c r="S51" s="491">
        <f t="shared" si="21"/>
        <v>5</v>
      </c>
      <c r="T51" s="242" t="s">
        <v>167</v>
      </c>
      <c r="U51" s="496" t="s">
        <v>163</v>
      </c>
      <c r="V51" s="497"/>
      <c r="W51" s="498"/>
      <c r="X51" s="493">
        <f t="shared" si="20"/>
        <v>0</v>
      </c>
      <c r="Y51" s="78"/>
      <c r="Z51" s="164">
        <f t="shared" si="27"/>
        <v>4</v>
      </c>
      <c r="AA51" s="260" t="s">
        <v>187</v>
      </c>
      <c r="AB51" s="255" t="s">
        <v>176</v>
      </c>
      <c r="AC51" s="377">
        <v>47</v>
      </c>
      <c r="AD51" s="374">
        <v>30.666666666666668</v>
      </c>
      <c r="AE51" s="160">
        <f t="shared" si="22"/>
        <v>47</v>
      </c>
      <c r="AF51" s="123"/>
      <c r="AH51" s="164">
        <f t="shared" si="28"/>
        <v>4</v>
      </c>
      <c r="AI51" s="205" t="s">
        <v>182</v>
      </c>
      <c r="AJ51" s="285" t="s">
        <v>176</v>
      </c>
      <c r="AK51" s="503">
        <v>40</v>
      </c>
      <c r="AL51" s="504">
        <v>56</v>
      </c>
      <c r="AM51" s="160">
        <f t="shared" si="23"/>
        <v>56</v>
      </c>
      <c r="AN51" s="150"/>
      <c r="AP51" s="44">
        <f>AP50+1</f>
        <v>4</v>
      </c>
      <c r="AQ51" s="206" t="s">
        <v>101</v>
      </c>
      <c r="AR51" s="285" t="s">
        <v>162</v>
      </c>
      <c r="AS51" s="154"/>
      <c r="AT51" s="169"/>
      <c r="AU51" s="160">
        <f t="shared" si="24"/>
        <v>0</v>
      </c>
      <c r="AV51" s="135"/>
      <c r="AX51" s="44">
        <f>AX50+1</f>
        <v>4</v>
      </c>
      <c r="AY51" s="205" t="s">
        <v>111</v>
      </c>
      <c r="AZ51" s="285" t="s">
        <v>162</v>
      </c>
      <c r="BA51" s="154"/>
      <c r="BB51" s="169"/>
      <c r="BC51" s="160">
        <f t="shared" si="25"/>
        <v>0</v>
      </c>
      <c r="BD51" s="135"/>
    </row>
    <row r="52" spans="2:66" ht="15.95" customHeight="1" x14ac:dyDescent="0.3">
      <c r="B52" s="87"/>
      <c r="C52" s="164">
        <f t="shared" si="26"/>
        <v>5</v>
      </c>
      <c r="D52" s="205" t="s">
        <v>153</v>
      </c>
      <c r="E52" s="285" t="s">
        <v>135</v>
      </c>
      <c r="F52" s="174"/>
      <c r="G52" s="174"/>
      <c r="H52" s="174">
        <v>0</v>
      </c>
      <c r="I52" s="150"/>
      <c r="K52" s="166">
        <f t="shared" si="19"/>
        <v>7</v>
      </c>
      <c r="L52" s="242" t="s">
        <v>124</v>
      </c>
      <c r="M52" s="285" t="s">
        <v>162</v>
      </c>
      <c r="N52" s="365">
        <v>0</v>
      </c>
      <c r="O52" s="373"/>
      <c r="P52" s="159">
        <f t="shared" si="18"/>
        <v>0</v>
      </c>
      <c r="Q52" s="152"/>
      <c r="S52" s="491">
        <f t="shared" si="21"/>
        <v>6</v>
      </c>
      <c r="T52" s="242" t="s">
        <v>125</v>
      </c>
      <c r="U52" s="496" t="s">
        <v>162</v>
      </c>
      <c r="V52" s="497"/>
      <c r="W52" s="497"/>
      <c r="X52" s="492">
        <f t="shared" si="20"/>
        <v>0</v>
      </c>
      <c r="Y52" s="78"/>
      <c r="Z52" s="164">
        <f t="shared" si="27"/>
        <v>5</v>
      </c>
      <c r="AA52" s="260" t="s">
        <v>185</v>
      </c>
      <c r="AB52" s="255" t="s">
        <v>176</v>
      </c>
      <c r="AC52" s="377">
        <v>48</v>
      </c>
      <c r="AD52" s="394">
        <v>47</v>
      </c>
      <c r="AE52" s="160">
        <f t="shared" si="22"/>
        <v>48</v>
      </c>
      <c r="AF52" s="333"/>
      <c r="AH52" s="164">
        <f t="shared" si="28"/>
        <v>5</v>
      </c>
      <c r="AI52" s="205" t="s">
        <v>173</v>
      </c>
      <c r="AJ52" s="285" t="s">
        <v>163</v>
      </c>
      <c r="AK52" s="154">
        <v>57.333333333333336</v>
      </c>
      <c r="AL52" s="165">
        <v>44</v>
      </c>
      <c r="AM52" s="160">
        <f t="shared" si="23"/>
        <v>57.333333333333336</v>
      </c>
      <c r="AN52" s="150"/>
      <c r="AP52" s="44">
        <f>AP51+1</f>
        <v>5</v>
      </c>
      <c r="AQ52" s="206" t="s">
        <v>102</v>
      </c>
      <c r="AR52" s="285" t="s">
        <v>162</v>
      </c>
      <c r="AS52" s="154"/>
      <c r="AT52" s="169"/>
      <c r="AU52" s="160">
        <f t="shared" si="24"/>
        <v>0</v>
      </c>
      <c r="AV52" s="135"/>
      <c r="AX52" s="44">
        <f>AX51+1</f>
        <v>5</v>
      </c>
      <c r="AY52" s="205" t="s">
        <v>112</v>
      </c>
      <c r="AZ52" s="285" t="s">
        <v>162</v>
      </c>
      <c r="BA52" s="154"/>
      <c r="BB52" s="169"/>
      <c r="BC52" s="160">
        <f t="shared" si="25"/>
        <v>0</v>
      </c>
      <c r="BD52" s="135"/>
    </row>
    <row r="53" spans="2:66" ht="15.95" customHeight="1" x14ac:dyDescent="0.25">
      <c r="B53" s="104"/>
      <c r="C53" s="164">
        <f t="shared" si="26"/>
        <v>6</v>
      </c>
      <c r="D53" s="205" t="s">
        <v>148</v>
      </c>
      <c r="E53" s="285" t="s">
        <v>135</v>
      </c>
      <c r="F53" s="174"/>
      <c r="G53" s="174"/>
      <c r="H53" s="174">
        <v>0</v>
      </c>
      <c r="I53" s="146"/>
      <c r="K53" s="166">
        <f t="shared" si="19"/>
        <v>8</v>
      </c>
      <c r="L53" s="241" t="s">
        <v>93</v>
      </c>
      <c r="M53" s="285" t="s">
        <v>161</v>
      </c>
      <c r="N53" s="365">
        <v>0</v>
      </c>
      <c r="O53" s="373"/>
      <c r="P53" s="159">
        <f t="shared" si="18"/>
        <v>0</v>
      </c>
      <c r="Q53" s="152"/>
      <c r="S53" s="491">
        <f t="shared" si="21"/>
        <v>7</v>
      </c>
      <c r="T53" s="242" t="s">
        <v>149</v>
      </c>
      <c r="U53" s="496" t="s">
        <v>135</v>
      </c>
      <c r="V53" s="497"/>
      <c r="W53" s="497"/>
      <c r="X53" s="492">
        <f t="shared" si="20"/>
        <v>0</v>
      </c>
      <c r="Y53" s="384"/>
      <c r="Z53" s="164">
        <f t="shared" si="27"/>
        <v>6</v>
      </c>
      <c r="AA53" s="260" t="s">
        <v>141</v>
      </c>
      <c r="AB53" s="282" t="s">
        <v>135</v>
      </c>
      <c r="AC53" s="377">
        <v>48</v>
      </c>
      <c r="AD53" s="394">
        <v>48.333333333333336</v>
      </c>
      <c r="AE53" s="160">
        <f t="shared" si="22"/>
        <v>48.333333333333336</v>
      </c>
      <c r="AF53" s="126"/>
      <c r="AH53" s="164">
        <f t="shared" si="28"/>
        <v>6</v>
      </c>
      <c r="AI53" s="205" t="s">
        <v>180</v>
      </c>
      <c r="AJ53" s="285" t="s">
        <v>176</v>
      </c>
      <c r="AK53" s="154">
        <v>59.333333333333336</v>
      </c>
      <c r="AL53" s="165">
        <v>58</v>
      </c>
      <c r="AM53" s="160">
        <f t="shared" si="23"/>
        <v>59.333333333333336</v>
      </c>
      <c r="AN53" s="150"/>
      <c r="AP53" s="44">
        <f t="shared" ref="AP53:AP56" si="29">AP52+1</f>
        <v>6</v>
      </c>
      <c r="AQ53" s="206" t="s">
        <v>103</v>
      </c>
      <c r="AR53" s="285" t="s">
        <v>162</v>
      </c>
      <c r="AS53" s="154"/>
      <c r="AT53" s="169"/>
      <c r="AU53" s="160">
        <f t="shared" si="24"/>
        <v>0</v>
      </c>
      <c r="AV53" s="135"/>
      <c r="AX53" s="44">
        <f t="shared" ref="AX53" si="30">AX52+1</f>
        <v>6</v>
      </c>
      <c r="AY53" s="205" t="s">
        <v>183</v>
      </c>
      <c r="AZ53" s="285" t="s">
        <v>176</v>
      </c>
      <c r="BA53" s="154"/>
      <c r="BB53" s="169"/>
      <c r="BC53" s="160">
        <f t="shared" si="25"/>
        <v>0</v>
      </c>
      <c r="BD53" s="104"/>
    </row>
    <row r="54" spans="2:66" ht="15.95" customHeight="1" x14ac:dyDescent="0.25">
      <c r="B54" s="104"/>
      <c r="C54" s="164">
        <f t="shared" si="26"/>
        <v>7</v>
      </c>
      <c r="D54" s="205" t="s">
        <v>142</v>
      </c>
      <c r="E54" s="285" t="s">
        <v>135</v>
      </c>
      <c r="F54" s="174"/>
      <c r="G54" s="174"/>
      <c r="H54" s="174">
        <v>0</v>
      </c>
      <c r="I54" s="146"/>
      <c r="K54" s="166">
        <v>9</v>
      </c>
      <c r="L54" s="242" t="s">
        <v>145</v>
      </c>
      <c r="M54" s="285" t="s">
        <v>135</v>
      </c>
      <c r="N54" s="365">
        <v>0</v>
      </c>
      <c r="O54" s="374"/>
      <c r="P54" s="159">
        <f t="shared" si="18"/>
        <v>0</v>
      </c>
      <c r="Q54" s="152"/>
      <c r="S54" s="491">
        <f t="shared" si="21"/>
        <v>8</v>
      </c>
      <c r="T54" s="500" t="s">
        <v>164</v>
      </c>
      <c r="U54" s="499" t="s">
        <v>163</v>
      </c>
      <c r="V54" s="497"/>
      <c r="W54" s="498"/>
      <c r="X54" s="493">
        <f t="shared" si="20"/>
        <v>0</v>
      </c>
      <c r="Y54" s="78"/>
      <c r="Z54" s="164">
        <f t="shared" si="27"/>
        <v>7</v>
      </c>
      <c r="AA54" s="260" t="s">
        <v>177</v>
      </c>
      <c r="AB54" s="255" t="s">
        <v>176</v>
      </c>
      <c r="AC54" s="377">
        <v>36</v>
      </c>
      <c r="AD54" s="394">
        <v>50.333333333333336</v>
      </c>
      <c r="AE54" s="160">
        <f t="shared" si="22"/>
        <v>50.333333333333336</v>
      </c>
      <c r="AF54" s="97"/>
      <c r="AH54" s="164">
        <f t="shared" si="28"/>
        <v>7</v>
      </c>
      <c r="AI54" s="205" t="s">
        <v>265</v>
      </c>
      <c r="AJ54" s="285" t="s">
        <v>176</v>
      </c>
      <c r="AK54" s="503">
        <v>64</v>
      </c>
      <c r="AL54" s="504">
        <v>66.666666666666671</v>
      </c>
      <c r="AM54" s="160">
        <f t="shared" si="23"/>
        <v>66.666666666666671</v>
      </c>
      <c r="AN54" s="150"/>
      <c r="AP54" s="44">
        <f t="shared" si="29"/>
        <v>7</v>
      </c>
      <c r="AQ54" s="205" t="s">
        <v>127</v>
      </c>
      <c r="AR54" s="285" t="s">
        <v>126</v>
      </c>
      <c r="AS54" s="154"/>
      <c r="AT54" s="169"/>
      <c r="AU54" s="160">
        <f t="shared" si="24"/>
        <v>0</v>
      </c>
      <c r="AV54" s="135"/>
      <c r="AX54" s="164">
        <f t="shared" ref="AX54:AX55" si="31">AX53+1</f>
        <v>7</v>
      </c>
      <c r="AY54" s="114"/>
      <c r="AZ54" s="114"/>
      <c r="BA54" s="165"/>
      <c r="BB54" s="83"/>
      <c r="BC54" s="83"/>
      <c r="BD54" s="104"/>
    </row>
    <row r="55" spans="2:66" s="87" customFormat="1" ht="15.75" x14ac:dyDescent="0.25">
      <c r="C55" s="164">
        <f t="shared" si="26"/>
        <v>8</v>
      </c>
      <c r="D55" s="205" t="s">
        <v>172</v>
      </c>
      <c r="E55" s="285" t="s">
        <v>163</v>
      </c>
      <c r="F55" s="174"/>
      <c r="G55" s="174"/>
      <c r="H55" s="174">
        <v>0</v>
      </c>
      <c r="I55" s="149"/>
      <c r="J55" s="133"/>
      <c r="K55" s="133"/>
      <c r="L55" s="134"/>
      <c r="M55" s="134"/>
      <c r="N55" s="134"/>
      <c r="O55" s="375"/>
      <c r="P55" s="485"/>
      <c r="Q55" s="143"/>
      <c r="R55" s="143"/>
      <c r="S55" s="132"/>
      <c r="T55" s="81"/>
      <c r="U55" s="81"/>
      <c r="V55" s="382"/>
      <c r="W55" s="382"/>
      <c r="X55" s="162"/>
      <c r="Y55" s="79"/>
      <c r="Z55" s="164"/>
      <c r="AA55" s="114"/>
      <c r="AB55" s="114"/>
      <c r="AC55" s="374"/>
      <c r="AD55" s="381"/>
      <c r="AE55" s="83"/>
      <c r="AF55" s="97"/>
      <c r="AG55" s="81"/>
      <c r="AH55" s="164">
        <f t="shared" si="28"/>
        <v>8</v>
      </c>
      <c r="AI55" s="205" t="s">
        <v>146</v>
      </c>
      <c r="AJ55" s="285" t="s">
        <v>135</v>
      </c>
      <c r="AK55" s="503">
        <v>60.333333333333336</v>
      </c>
      <c r="AL55" s="504">
        <v>68.666666666666671</v>
      </c>
      <c r="AM55" s="160">
        <f t="shared" si="23"/>
        <v>68.666666666666671</v>
      </c>
      <c r="AN55" s="147"/>
      <c r="AO55" s="147"/>
      <c r="AP55" s="44">
        <f t="shared" si="29"/>
        <v>8</v>
      </c>
      <c r="AQ55" s="205" t="s">
        <v>128</v>
      </c>
      <c r="AR55" s="285" t="s">
        <v>126</v>
      </c>
      <c r="AS55" s="154"/>
      <c r="AT55" s="169"/>
      <c r="AU55" s="160">
        <f t="shared" si="24"/>
        <v>0</v>
      </c>
      <c r="AV55" s="135"/>
      <c r="AW55" s="147"/>
      <c r="AX55" s="164">
        <f t="shared" si="31"/>
        <v>8</v>
      </c>
      <c r="AY55" s="114"/>
      <c r="AZ55" s="114"/>
      <c r="BA55" s="165"/>
      <c r="BB55" s="83"/>
      <c r="BC55" s="83"/>
      <c r="BD55" s="75"/>
      <c r="BE55" s="148"/>
      <c r="BF55" s="148"/>
      <c r="BG55" s="148"/>
      <c r="BH55" s="146"/>
      <c r="BI55" s="181"/>
      <c r="BJ55" s="181"/>
      <c r="BK55" s="181"/>
      <c r="BL55" s="181"/>
      <c r="BM55" s="181"/>
      <c r="BN55" s="181"/>
    </row>
    <row r="56" spans="2:66" s="87" customFormat="1" ht="15.75" x14ac:dyDescent="0.25">
      <c r="C56" s="99"/>
      <c r="D56" s="100"/>
      <c r="E56" s="101"/>
      <c r="F56" s="102"/>
      <c r="G56" s="95"/>
      <c r="H56" s="99"/>
      <c r="I56" s="149"/>
      <c r="J56" s="133"/>
      <c r="K56" s="133"/>
      <c r="L56" s="134"/>
      <c r="M56" s="134"/>
      <c r="N56" s="134"/>
      <c r="O56" s="375"/>
      <c r="P56" s="485"/>
      <c r="Q56" s="147"/>
      <c r="R56" s="147"/>
      <c r="S56" s="96"/>
      <c r="T56" s="97"/>
      <c r="U56" s="98"/>
      <c r="V56" s="398"/>
      <c r="W56" s="398"/>
      <c r="X56" s="95"/>
      <c r="Y56" s="79"/>
      <c r="Z56" s="96"/>
      <c r="AA56" s="97"/>
      <c r="AB56" s="98"/>
      <c r="AC56" s="398"/>
      <c r="AD56" s="398"/>
      <c r="AE56" s="95"/>
      <c r="AF56" s="79"/>
      <c r="AG56" s="81"/>
      <c r="AH56" s="81"/>
      <c r="AI56" s="81"/>
      <c r="AJ56" s="162"/>
      <c r="AK56" s="153"/>
      <c r="AL56" s="181"/>
      <c r="AM56" s="146"/>
      <c r="AN56" s="149"/>
      <c r="AO56" s="133"/>
      <c r="AP56" s="44">
        <f t="shared" si="29"/>
        <v>9</v>
      </c>
      <c r="AQ56" s="205" t="s">
        <v>129</v>
      </c>
      <c r="AR56" s="285" t="s">
        <v>126</v>
      </c>
      <c r="AS56" s="154"/>
      <c r="AT56" s="169"/>
      <c r="AU56" s="160">
        <f t="shared" si="24"/>
        <v>0</v>
      </c>
      <c r="AV56" s="135"/>
      <c r="AW56" s="133"/>
      <c r="AX56" s="75"/>
      <c r="AY56" s="75"/>
      <c r="AZ56" s="75"/>
      <c r="BA56" s="75"/>
      <c r="BB56" s="75"/>
      <c r="BC56" s="75"/>
      <c r="BD56" s="75"/>
      <c r="BE56" s="134"/>
      <c r="BF56" s="134"/>
      <c r="BG56" s="134"/>
      <c r="BH56" s="150"/>
      <c r="BI56" s="181"/>
      <c r="BJ56" s="181"/>
      <c r="BK56" s="181"/>
      <c r="BL56" s="181"/>
      <c r="BM56" s="181"/>
      <c r="BN56" s="181"/>
    </row>
    <row r="57" spans="2:66" ht="18" x14ac:dyDescent="0.25">
      <c r="C57" s="122"/>
      <c r="I57" s="329"/>
      <c r="J57" s="88"/>
      <c r="K57" s="133"/>
      <c r="L57" s="134"/>
      <c r="M57" s="134"/>
      <c r="N57" s="134"/>
      <c r="O57" s="375"/>
      <c r="P57" s="485"/>
      <c r="Q57" s="147"/>
      <c r="R57" s="88"/>
      <c r="S57" s="80"/>
      <c r="T57" s="81"/>
      <c r="U57" s="81"/>
      <c r="V57" s="382"/>
      <c r="W57" s="382"/>
      <c r="X57" s="162"/>
      <c r="Y57" s="79"/>
      <c r="Z57" s="80"/>
      <c r="AA57" s="81"/>
      <c r="AB57" s="81"/>
      <c r="AC57" s="382"/>
      <c r="AD57" s="382"/>
      <c r="AE57" s="162"/>
      <c r="AF57" s="79"/>
      <c r="AG57" s="104"/>
      <c r="AP57" s="44">
        <v>10</v>
      </c>
      <c r="AQ57" s="205" t="s">
        <v>130</v>
      </c>
      <c r="AR57" s="285" t="s">
        <v>126</v>
      </c>
      <c r="AS57" s="156"/>
      <c r="AT57" s="77" t="s">
        <v>26</v>
      </c>
      <c r="AU57" s="160" t="str">
        <f t="shared" si="24"/>
        <v xml:space="preserve"> </v>
      </c>
      <c r="AV57" s="104"/>
    </row>
    <row r="58" spans="2:66" ht="20.25" x14ac:dyDescent="0.3">
      <c r="C58" s="332"/>
      <c r="D58" s="310"/>
      <c r="E58" s="310"/>
      <c r="F58" s="310"/>
      <c r="G58" s="310"/>
      <c r="H58" s="310"/>
      <c r="I58" s="330"/>
      <c r="J58" s="88"/>
      <c r="K58" s="133"/>
      <c r="L58" s="134"/>
      <c r="M58" s="134"/>
      <c r="N58" s="134"/>
      <c r="O58" s="375"/>
      <c r="P58" s="485"/>
      <c r="Q58" s="147"/>
      <c r="R58" s="88"/>
      <c r="S58" s="80"/>
      <c r="T58" s="81"/>
      <c r="U58" s="81"/>
      <c r="V58" s="382"/>
      <c r="W58" s="382"/>
      <c r="X58" s="162"/>
      <c r="Y58" s="79"/>
      <c r="Z58" s="80"/>
      <c r="AA58" s="81"/>
      <c r="AB58" s="81"/>
      <c r="AC58" s="382"/>
      <c r="AD58" s="382"/>
      <c r="AE58" s="162"/>
      <c r="AF58" s="79"/>
      <c r="AG58" s="104"/>
      <c r="AP58" s="406">
        <v>11</v>
      </c>
      <c r="AQ58" s="205" t="s">
        <v>108</v>
      </c>
      <c r="AR58" s="260" t="s">
        <v>162</v>
      </c>
      <c r="AS58" s="350"/>
      <c r="AT58" s="350"/>
      <c r="AU58" s="160">
        <f t="shared" si="24"/>
        <v>0</v>
      </c>
      <c r="AV58" s="104"/>
    </row>
    <row r="59" spans="2:66" s="310" customFormat="1" ht="24.95" customHeight="1" x14ac:dyDescent="0.3">
      <c r="C59" s="415"/>
      <c r="D59" s="620" t="s">
        <v>57</v>
      </c>
      <c r="E59" s="621"/>
      <c r="F59" s="622"/>
      <c r="G59" s="23"/>
      <c r="H59" s="23"/>
      <c r="I59" s="324"/>
      <c r="J59" s="331"/>
      <c r="K59" s="415"/>
      <c r="L59" s="620" t="s">
        <v>57</v>
      </c>
      <c r="M59" s="621"/>
      <c r="N59" s="622"/>
      <c r="O59" s="23"/>
      <c r="P59" s="23"/>
      <c r="Q59" s="147"/>
      <c r="R59" s="331"/>
      <c r="S59" s="415"/>
      <c r="T59" s="620" t="s">
        <v>57</v>
      </c>
      <c r="U59" s="621"/>
      <c r="V59" s="622"/>
      <c r="W59" s="23"/>
      <c r="X59" s="23"/>
      <c r="Y59" s="79"/>
      <c r="Z59" s="415"/>
      <c r="AA59" s="620" t="s">
        <v>57</v>
      </c>
      <c r="AB59" s="621"/>
      <c r="AC59" s="622"/>
      <c r="AD59" s="23"/>
      <c r="AE59" s="23"/>
      <c r="AF59" s="79"/>
      <c r="AG59" s="326"/>
      <c r="AH59" s="415"/>
      <c r="AI59" s="620" t="s">
        <v>57</v>
      </c>
      <c r="AJ59" s="621"/>
      <c r="AK59" s="622"/>
      <c r="AL59" s="23"/>
      <c r="AM59" s="23"/>
      <c r="AP59" s="87"/>
      <c r="AQ59" s="87"/>
      <c r="AR59" s="87"/>
      <c r="AS59" s="87"/>
      <c r="AT59" s="87"/>
      <c r="AU59" s="87"/>
      <c r="AV59" s="87"/>
      <c r="AX59" s="415"/>
      <c r="AY59" s="620" t="s">
        <v>57</v>
      </c>
      <c r="AZ59" s="621"/>
      <c r="BA59" s="622"/>
      <c r="BB59" s="23"/>
      <c r="BC59" s="23"/>
      <c r="BD59" s="87"/>
    </row>
    <row r="60" spans="2:66" s="198" customFormat="1" ht="15.75" x14ac:dyDescent="0.25">
      <c r="C60" s="626"/>
      <c r="D60" s="627"/>
      <c r="E60" s="627"/>
      <c r="F60" s="628"/>
      <c r="G60" s="629"/>
      <c r="H60" s="232"/>
      <c r="I60" s="335"/>
      <c r="K60" s="626"/>
      <c r="L60" s="627"/>
      <c r="M60" s="627"/>
      <c r="N60" s="628"/>
      <c r="O60" s="629"/>
      <c r="P60" s="232"/>
      <c r="Q60" s="147"/>
      <c r="S60" s="626"/>
      <c r="T60" s="627"/>
      <c r="U60" s="627"/>
      <c r="V60" s="628"/>
      <c r="W60" s="629"/>
      <c r="X60" s="232"/>
      <c r="Y60" s="153"/>
      <c r="Z60" s="626"/>
      <c r="AA60" s="627"/>
      <c r="AB60" s="627"/>
      <c r="AC60" s="628"/>
      <c r="AD60" s="629"/>
      <c r="AE60" s="232"/>
      <c r="AF60" s="153"/>
      <c r="AG60" s="336"/>
      <c r="AH60" s="626"/>
      <c r="AI60" s="627"/>
      <c r="AJ60" s="627"/>
      <c r="AK60" s="628"/>
      <c r="AL60" s="629"/>
      <c r="AM60" s="232"/>
      <c r="AP60" s="415"/>
      <c r="AQ60" s="620" t="s">
        <v>57</v>
      </c>
      <c r="AR60" s="621"/>
      <c r="AS60" s="622"/>
      <c r="AT60" s="23"/>
      <c r="AU60" s="23"/>
      <c r="AV60" s="87"/>
      <c r="AX60" s="626"/>
      <c r="AY60" s="627"/>
      <c r="AZ60" s="627"/>
      <c r="BA60" s="628"/>
      <c r="BB60" s="629"/>
      <c r="BC60" s="232"/>
      <c r="BD60" s="87"/>
    </row>
    <row r="61" spans="2:66" ht="18" customHeight="1" x14ac:dyDescent="0.25">
      <c r="C61" s="626"/>
      <c r="D61" s="630" t="s">
        <v>246</v>
      </c>
      <c r="E61" s="630"/>
      <c r="F61" s="631"/>
      <c r="G61" s="630"/>
      <c r="H61" s="630"/>
      <c r="I61" s="176"/>
      <c r="J61" s="85"/>
      <c r="K61" s="626"/>
      <c r="L61" s="630" t="s">
        <v>246</v>
      </c>
      <c r="M61" s="630"/>
      <c r="N61" s="631"/>
      <c r="O61" s="630"/>
      <c r="P61" s="630"/>
      <c r="Q61" s="147"/>
      <c r="R61" s="85"/>
      <c r="S61" s="626"/>
      <c r="T61" s="630" t="s">
        <v>246</v>
      </c>
      <c r="U61" s="630"/>
      <c r="V61" s="631"/>
      <c r="W61" s="630"/>
      <c r="X61" s="630"/>
      <c r="Y61" s="153"/>
      <c r="Z61" s="626"/>
      <c r="AA61" s="630" t="s">
        <v>246</v>
      </c>
      <c r="AB61" s="630"/>
      <c r="AC61" s="631"/>
      <c r="AD61" s="630"/>
      <c r="AE61" s="630"/>
      <c r="AF61" s="153"/>
      <c r="AG61" s="104"/>
      <c r="AH61" s="626"/>
      <c r="AI61" s="630" t="s">
        <v>246</v>
      </c>
      <c r="AJ61" s="630"/>
      <c r="AK61" s="631"/>
      <c r="AL61" s="630"/>
      <c r="AM61" s="630"/>
      <c r="AP61" s="626"/>
      <c r="AQ61" s="627"/>
      <c r="AR61" s="627"/>
      <c r="AS61" s="628"/>
      <c r="AT61" s="629"/>
      <c r="AU61" s="232"/>
      <c r="AV61" s="87"/>
      <c r="AX61" s="626"/>
      <c r="AY61" s="630" t="s">
        <v>246</v>
      </c>
      <c r="AZ61" s="630"/>
      <c r="BA61" s="631"/>
      <c r="BB61" s="630"/>
      <c r="BC61" s="630"/>
      <c r="BD61" s="87"/>
    </row>
    <row r="62" spans="2:66" ht="18" customHeight="1" x14ac:dyDescent="0.25">
      <c r="C62" s="149"/>
      <c r="D62" s="234"/>
      <c r="E62" s="234"/>
      <c r="F62" s="632"/>
      <c r="G62" s="612"/>
      <c r="H62" s="613"/>
      <c r="I62" s="176"/>
      <c r="J62" s="85"/>
      <c r="K62" s="133"/>
      <c r="L62" s="134"/>
      <c r="M62" s="134"/>
      <c r="N62" s="134"/>
      <c r="O62" s="375"/>
      <c r="P62" s="485"/>
      <c r="Q62" s="147"/>
      <c r="R62" s="85"/>
      <c r="S62" s="625"/>
      <c r="T62" s="87"/>
      <c r="U62" s="81"/>
      <c r="V62" s="382"/>
      <c r="W62" s="382"/>
      <c r="X62" s="162"/>
      <c r="Y62" s="153"/>
      <c r="Z62" s="625"/>
      <c r="AA62" s="87"/>
      <c r="AB62" s="81"/>
      <c r="AC62" s="382"/>
      <c r="AD62" s="382"/>
      <c r="AE62" s="162"/>
      <c r="AF62" s="153"/>
      <c r="AG62" s="104"/>
      <c r="AP62" s="626"/>
      <c r="AQ62" s="630" t="s">
        <v>246</v>
      </c>
      <c r="AR62" s="630"/>
      <c r="AS62" s="631"/>
      <c r="AT62" s="630"/>
      <c r="AU62" s="630"/>
      <c r="AV62" s="87"/>
      <c r="AX62" s="87"/>
      <c r="AY62" s="87"/>
      <c r="AZ62" s="87"/>
      <c r="BA62" s="87"/>
      <c r="BB62" s="87"/>
      <c r="BC62" s="87"/>
      <c r="BD62" s="87"/>
    </row>
    <row r="63" spans="2:66" x14ac:dyDescent="0.2">
      <c r="Q63" s="79"/>
    </row>
    <row r="64" spans="2:66" x14ac:dyDescent="0.2">
      <c r="Q64" s="79"/>
    </row>
  </sheetData>
  <sortState ref="AB22:AF30">
    <sortCondition descending="1" ref="AF22:AF30"/>
  </sortState>
  <mergeCells count="20">
    <mergeCell ref="AX1:BD4"/>
    <mergeCell ref="AX6:BD6"/>
    <mergeCell ref="AX44:BC44"/>
    <mergeCell ref="AP1:AV4"/>
    <mergeCell ref="AP6:AV6"/>
    <mergeCell ref="AP44:AU44"/>
    <mergeCell ref="AH1:AN4"/>
    <mergeCell ref="AH6:AN6"/>
    <mergeCell ref="K1:Q4"/>
    <mergeCell ref="K6:Q6"/>
    <mergeCell ref="C1:I4"/>
    <mergeCell ref="C6:I6"/>
    <mergeCell ref="Z1:AF4"/>
    <mergeCell ref="Z6:AF6"/>
    <mergeCell ref="S1:Y4"/>
    <mergeCell ref="S6:Y6"/>
    <mergeCell ref="AH44:AM44"/>
    <mergeCell ref="C44:H44"/>
    <mergeCell ref="Z44:AE44"/>
    <mergeCell ref="S44:X44"/>
  </mergeCells>
  <phoneticPr fontId="6" type="noConversion"/>
  <pageMargins left="0.39370078740157483" right="0" top="0.59055118110236227" bottom="0.19685039370078741" header="0.51181102362204722" footer="0.51181102362204722"/>
  <pageSetup paperSize="9" scale="75" orientation="portrait" r:id="rId1"/>
  <headerFooter alignWithMargins="0"/>
  <colBreaks count="6" manualBreakCount="6">
    <brk id="9" max="1048575" man="1"/>
    <brk id="18" max="1048575" man="1"/>
    <brk id="25" max="1048575" man="1"/>
    <brk id="33" max="1048575" man="1"/>
    <brk id="41" max="1048575" man="1"/>
    <brk id="4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5"/>
  <sheetViews>
    <sheetView showWhiteSpace="0" view="pageBreakPreview" zoomScale="80" zoomScaleNormal="80" zoomScaleSheetLayoutView="80" zoomScalePageLayoutView="50" workbookViewId="0">
      <pane ySplit="6" topLeftCell="A7" activePane="bottomLeft" state="frozen"/>
      <selection pane="bottomLeft" activeCell="B22" sqref="B22"/>
    </sheetView>
  </sheetViews>
  <sheetFormatPr defaultColWidth="9.140625" defaultRowHeight="12.75" x14ac:dyDescent="0.2"/>
  <cols>
    <col min="1" max="1" width="13.42578125" style="75" customWidth="1"/>
    <col min="2" max="2" width="31.85546875" style="75" customWidth="1"/>
    <col min="3" max="3" width="47.42578125" style="75" customWidth="1"/>
    <col min="4" max="4" width="8.42578125" style="107" customWidth="1"/>
    <col min="5" max="5" width="8.42578125" style="106" customWidth="1"/>
    <col min="6" max="6" width="12.42578125" style="105" customWidth="1"/>
    <col min="7" max="8" width="9.140625" style="75"/>
    <col min="9" max="9" width="25.5703125" style="75" bestFit="1" customWidth="1"/>
    <col min="10" max="10" width="48.7109375" style="75" bestFit="1" customWidth="1"/>
    <col min="11" max="16384" width="9.140625" style="75"/>
  </cols>
  <sheetData>
    <row r="1" spans="1:6" ht="24.75" customHeight="1" x14ac:dyDescent="0.25">
      <c r="A1" s="577"/>
      <c r="B1" s="578" t="s">
        <v>267</v>
      </c>
      <c r="C1" s="578"/>
      <c r="D1" s="578"/>
      <c r="E1" s="579"/>
      <c r="F1" s="580"/>
    </row>
    <row r="2" spans="1:6" ht="12.75" customHeight="1" x14ac:dyDescent="0.25">
      <c r="A2" s="507"/>
      <c r="B2" s="538"/>
      <c r="C2" s="538"/>
      <c r="D2" s="538"/>
      <c r="E2" s="508"/>
      <c r="F2" s="509"/>
    </row>
    <row r="3" spans="1:6" ht="17.25" customHeight="1" x14ac:dyDescent="0.25">
      <c r="A3" s="507"/>
      <c r="B3" s="538"/>
      <c r="C3" s="538"/>
      <c r="D3" s="538"/>
      <c r="E3" s="508"/>
      <c r="F3" s="509"/>
    </row>
    <row r="4" spans="1:6" ht="12.75" customHeight="1" x14ac:dyDescent="0.25">
      <c r="A4" s="507"/>
      <c r="B4" s="538"/>
      <c r="C4" s="538"/>
      <c r="D4" s="538"/>
      <c r="E4" s="508"/>
      <c r="F4" s="509"/>
    </row>
    <row r="5" spans="1:6" ht="19.5" customHeight="1" thickBot="1" x14ac:dyDescent="0.3">
      <c r="A5" s="510"/>
      <c r="B5" s="539"/>
      <c r="C5" s="539"/>
      <c r="D5" s="539"/>
      <c r="E5" s="511"/>
      <c r="F5" s="512"/>
    </row>
    <row r="6" spans="1:6" s="87" customFormat="1" ht="20.100000000000001" customHeight="1" x14ac:dyDescent="0.25">
      <c r="A6" s="543" t="s">
        <v>274</v>
      </c>
      <c r="B6" s="543"/>
      <c r="C6" s="543"/>
      <c r="D6" s="543"/>
      <c r="E6" s="543"/>
      <c r="F6" s="543"/>
    </row>
    <row r="7" spans="1:6" s="87" customFormat="1" ht="20.100000000000001" customHeight="1" x14ac:dyDescent="0.25">
      <c r="A7" s="399"/>
      <c r="B7" s="399"/>
      <c r="C7" s="399"/>
      <c r="D7" s="399"/>
      <c r="E7" s="399"/>
      <c r="F7" s="399"/>
    </row>
    <row r="8" spans="1:6" s="87" customFormat="1" ht="20.100000000000001" customHeight="1" thickBot="1" x14ac:dyDescent="0.3">
      <c r="A8" s="399"/>
      <c r="B8" s="467" t="s">
        <v>248</v>
      </c>
      <c r="C8" s="399"/>
      <c r="D8" s="399"/>
      <c r="E8" s="399"/>
      <c r="F8" s="399"/>
    </row>
    <row r="9" spans="1:6" ht="20.100000000000001" customHeight="1" thickBot="1" x14ac:dyDescent="0.25">
      <c r="A9" s="540" t="s">
        <v>273</v>
      </c>
      <c r="B9" s="541"/>
      <c r="C9" s="541"/>
      <c r="D9" s="541"/>
      <c r="E9" s="541"/>
      <c r="F9" s="542"/>
    </row>
    <row r="10" spans="1:6" ht="20.100000000000001" customHeight="1" x14ac:dyDescent="0.2">
      <c r="A10" s="334"/>
      <c r="B10" s="334"/>
      <c r="C10" s="334"/>
      <c r="D10" s="396"/>
      <c r="E10" s="396"/>
      <c r="F10" s="403"/>
    </row>
    <row r="11" spans="1:6" ht="20.100000000000001" customHeight="1" x14ac:dyDescent="0.2">
      <c r="A11" s="537" t="s">
        <v>241</v>
      </c>
      <c r="B11" s="537"/>
      <c r="C11" s="537"/>
      <c r="D11" s="537"/>
      <c r="E11" s="537"/>
      <c r="F11" s="537"/>
    </row>
    <row r="12" spans="1:6" ht="20.100000000000001" customHeight="1" x14ac:dyDescent="0.25">
      <c r="A12" s="306" t="s">
        <v>30</v>
      </c>
      <c r="B12" s="306" t="s">
        <v>5</v>
      </c>
      <c r="C12" s="306" t="s">
        <v>0</v>
      </c>
      <c r="D12" s="397" t="s">
        <v>1</v>
      </c>
      <c r="E12" s="397" t="s">
        <v>2</v>
      </c>
      <c r="F12" s="306" t="s">
        <v>47</v>
      </c>
    </row>
    <row r="13" spans="1:6" ht="20.100000000000001" customHeight="1" x14ac:dyDescent="0.2">
      <c r="A13" s="164">
        <v>1</v>
      </c>
      <c r="B13" s="206" t="s">
        <v>97</v>
      </c>
      <c r="C13" s="285" t="s">
        <v>162</v>
      </c>
      <c r="D13" s="377">
        <v>59.333333333333336</v>
      </c>
      <c r="E13" s="394">
        <v>66</v>
      </c>
      <c r="F13" s="160">
        <f>IF(D13&gt;E13,D13,E13)</f>
        <v>66</v>
      </c>
    </row>
    <row r="14" spans="1:6" ht="20.100000000000001" customHeight="1" x14ac:dyDescent="0.2">
      <c r="A14" s="164">
        <v>2</v>
      </c>
      <c r="B14" s="205" t="s">
        <v>96</v>
      </c>
      <c r="C14" s="285" t="s">
        <v>162</v>
      </c>
      <c r="D14" s="377">
        <v>54</v>
      </c>
      <c r="E14" s="374">
        <v>61.333333333333336</v>
      </c>
      <c r="F14" s="160">
        <f>IF(D14&gt;E14,D14,E14)</f>
        <v>61.333333333333336</v>
      </c>
    </row>
    <row r="15" spans="1:6" ht="20.100000000000001" customHeight="1" x14ac:dyDescent="0.2">
      <c r="A15" s="164">
        <v>3</v>
      </c>
      <c r="B15" s="206" t="s">
        <v>101</v>
      </c>
      <c r="C15" s="285" t="s">
        <v>162</v>
      </c>
      <c r="D15" s="377">
        <v>35.333333333333336</v>
      </c>
      <c r="E15" s="374">
        <v>49.333333333333336</v>
      </c>
      <c r="F15" s="160">
        <f>IF(D15&gt;E15,D15,E15)</f>
        <v>49.333333333333336</v>
      </c>
    </row>
    <row r="16" spans="1:6" ht="20.100000000000001" customHeight="1" x14ac:dyDescent="0.2">
      <c r="A16" s="164">
        <v>4</v>
      </c>
      <c r="B16" s="206" t="s">
        <v>103</v>
      </c>
      <c r="C16" s="285" t="s">
        <v>162</v>
      </c>
      <c r="D16" s="377">
        <v>-1</v>
      </c>
      <c r="E16" s="394">
        <v>38.333333333333336</v>
      </c>
      <c r="F16" s="160">
        <f>IF(D16&gt;E16,D16,E16)</f>
        <v>38.333333333333336</v>
      </c>
    </row>
    <row r="17" spans="1:6" ht="20.100000000000001" customHeight="1" x14ac:dyDescent="0.2">
      <c r="A17" s="164">
        <v>5</v>
      </c>
      <c r="B17" s="206" t="s">
        <v>102</v>
      </c>
      <c r="C17" s="285" t="s">
        <v>162</v>
      </c>
      <c r="D17" s="377">
        <v>24.666666666666668</v>
      </c>
      <c r="E17" s="394">
        <v>29.333333333333332</v>
      </c>
      <c r="F17" s="160">
        <f>IF(D17&gt;E17,D17,E17)</f>
        <v>29.333333333333332</v>
      </c>
    </row>
    <row r="18" spans="1:6" ht="20.100000000000001" customHeight="1" x14ac:dyDescent="0.2">
      <c r="A18" s="164">
        <v>6</v>
      </c>
      <c r="B18" s="205" t="s">
        <v>108</v>
      </c>
      <c r="C18" s="255" t="s">
        <v>162</v>
      </c>
      <c r="D18" s="575">
        <v>11.333333333333334</v>
      </c>
      <c r="E18" s="575">
        <v>21.666666666666668</v>
      </c>
      <c r="F18" s="160">
        <f>IF(D18&gt;E18,D18,E18)</f>
        <v>21.666666666666668</v>
      </c>
    </row>
    <row r="19" spans="1:6" ht="20.100000000000001" customHeight="1" x14ac:dyDescent="0.2">
      <c r="A19" s="164">
        <v>7</v>
      </c>
      <c r="B19" s="205" t="s">
        <v>127</v>
      </c>
      <c r="C19" s="285" t="s">
        <v>126</v>
      </c>
      <c r="D19" s="377">
        <v>15.666666666666666</v>
      </c>
      <c r="E19" s="394">
        <v>19.666666666666668</v>
      </c>
      <c r="F19" s="160">
        <f>IF(D19&gt;E19,D19,E19)</f>
        <v>19.666666666666668</v>
      </c>
    </row>
    <row r="20" spans="1:6" ht="20.100000000000001" customHeight="1" x14ac:dyDescent="0.2">
      <c r="A20" s="164">
        <v>8</v>
      </c>
      <c r="B20" s="205" t="s">
        <v>128</v>
      </c>
      <c r="C20" s="285" t="s">
        <v>126</v>
      </c>
      <c r="D20" s="374">
        <v>13.333333333333334</v>
      </c>
      <c r="E20" s="576">
        <v>19.333333333333332</v>
      </c>
      <c r="F20" s="160">
        <f>IF(D20&gt;E20,D20,E20)</f>
        <v>19.333333333333332</v>
      </c>
    </row>
    <row r="21" spans="1:6" ht="20.100000000000001" customHeight="1" x14ac:dyDescent="0.2">
      <c r="A21" s="164">
        <v>9</v>
      </c>
      <c r="B21" s="205" t="s">
        <v>129</v>
      </c>
      <c r="C21" s="285" t="s">
        <v>126</v>
      </c>
      <c r="D21" s="374">
        <v>0</v>
      </c>
      <c r="E21" s="576">
        <v>14.666666666666666</v>
      </c>
      <c r="F21" s="160">
        <f>IF(D21&gt;E21,D21,E21)</f>
        <v>14.666666666666666</v>
      </c>
    </row>
    <row r="22" spans="1:6" ht="20.100000000000001" customHeight="1" x14ac:dyDescent="0.2">
      <c r="A22" s="164">
        <v>10</v>
      </c>
      <c r="B22" s="205" t="s">
        <v>130</v>
      </c>
      <c r="C22" s="285" t="s">
        <v>126</v>
      </c>
      <c r="D22" s="374">
        <v>0</v>
      </c>
      <c r="E22" s="576">
        <v>0</v>
      </c>
      <c r="F22" s="160">
        <f>IF(D22&gt;E22,D22,E22)</f>
        <v>0</v>
      </c>
    </row>
    <row r="23" spans="1:6" ht="20.100000000000001" customHeight="1" x14ac:dyDescent="0.2">
      <c r="A23" s="164">
        <v>11</v>
      </c>
      <c r="B23" s="205" t="s">
        <v>207</v>
      </c>
      <c r="C23" s="285" t="s">
        <v>162</v>
      </c>
      <c r="D23" s="377">
        <v>-1</v>
      </c>
      <c r="E23" s="374">
        <v>-1</v>
      </c>
      <c r="F23" s="160" t="s">
        <v>284</v>
      </c>
    </row>
    <row r="24" spans="1:6" ht="20.100000000000001" customHeight="1" x14ac:dyDescent="0.2">
      <c r="A24" s="102"/>
      <c r="B24" s="387"/>
      <c r="C24" s="282"/>
      <c r="D24" s="468"/>
      <c r="E24" s="402"/>
      <c r="F24" s="161"/>
    </row>
    <row r="25" spans="1:6" ht="20.100000000000001" customHeight="1" x14ac:dyDescent="0.2">
      <c r="A25" s="102"/>
      <c r="B25" s="387"/>
      <c r="C25" s="282"/>
      <c r="D25" s="468"/>
      <c r="E25" s="402"/>
      <c r="F25" s="161"/>
    </row>
    <row r="26" spans="1:6" ht="20.100000000000001" customHeight="1" x14ac:dyDescent="0.2">
      <c r="A26" s="102"/>
      <c r="B26" s="387"/>
      <c r="C26" s="282"/>
      <c r="D26" s="468"/>
      <c r="E26" s="402"/>
      <c r="F26" s="161"/>
    </row>
    <row r="27" spans="1:6" ht="20.100000000000001" customHeight="1" x14ac:dyDescent="0.2">
      <c r="A27" s="88"/>
      <c r="B27" s="88"/>
      <c r="C27" s="88"/>
      <c r="D27" s="115"/>
      <c r="E27" s="116"/>
      <c r="F27" s="117"/>
    </row>
    <row r="28" spans="1:6" ht="20.100000000000001" customHeight="1" thickBot="1" x14ac:dyDescent="0.3">
      <c r="A28" s="95"/>
      <c r="B28" s="197" t="s">
        <v>249</v>
      </c>
      <c r="C28" s="197"/>
      <c r="D28" s="96"/>
      <c r="E28" s="97"/>
      <c r="F28" s="98"/>
    </row>
    <row r="29" spans="1:6" ht="20.100000000000001" customHeight="1" thickBot="1" x14ac:dyDescent="0.25">
      <c r="A29" s="540" t="s">
        <v>276</v>
      </c>
      <c r="B29" s="541"/>
      <c r="C29" s="541"/>
      <c r="D29" s="541"/>
      <c r="E29" s="541"/>
      <c r="F29" s="542"/>
    </row>
    <row r="30" spans="1:6" ht="20.100000000000001" customHeight="1" x14ac:dyDescent="0.2">
      <c r="A30" s="95"/>
      <c r="B30" s="95"/>
      <c r="C30" s="95"/>
      <c r="D30" s="96"/>
      <c r="E30" s="97"/>
      <c r="F30" s="98"/>
    </row>
    <row r="31" spans="1:6" ht="20.100000000000001" customHeight="1" x14ac:dyDescent="0.3">
      <c r="A31" s="307"/>
      <c r="B31" s="307"/>
      <c r="C31" s="308" t="s">
        <v>241</v>
      </c>
      <c r="D31" s="307"/>
      <c r="E31" s="307"/>
      <c r="F31" s="307"/>
    </row>
    <row r="32" spans="1:6" ht="20.100000000000001" customHeight="1" x14ac:dyDescent="0.25">
      <c r="A32" s="306" t="s">
        <v>30</v>
      </c>
      <c r="B32" s="306" t="s">
        <v>5</v>
      </c>
      <c r="C32" s="306" t="s">
        <v>0</v>
      </c>
      <c r="D32" s="397" t="s">
        <v>1</v>
      </c>
      <c r="E32" s="397" t="s">
        <v>2</v>
      </c>
      <c r="F32" s="306" t="s">
        <v>47</v>
      </c>
    </row>
    <row r="33" spans="1:6" ht="20.100000000000001" customHeight="1" x14ac:dyDescent="0.2">
      <c r="A33" s="164">
        <v>1</v>
      </c>
      <c r="B33" s="205" t="s">
        <v>183</v>
      </c>
      <c r="C33" s="285" t="s">
        <v>176</v>
      </c>
      <c r="D33" s="377">
        <v>93.333333333333329</v>
      </c>
      <c r="E33" s="394">
        <v>98</v>
      </c>
      <c r="F33" s="160">
        <f>IF(D33&gt;E33,D33,E33)</f>
        <v>98</v>
      </c>
    </row>
    <row r="34" spans="1:6" ht="20.100000000000001" customHeight="1" x14ac:dyDescent="0.2">
      <c r="A34" s="164">
        <v>2</v>
      </c>
      <c r="B34" s="205" t="s">
        <v>113</v>
      </c>
      <c r="C34" s="285" t="s">
        <v>162</v>
      </c>
      <c r="D34" s="377">
        <v>79.333333333333329</v>
      </c>
      <c r="E34" s="394">
        <v>86.333333333333329</v>
      </c>
      <c r="F34" s="160">
        <f>IF(D34&gt;E34,D34,E34)</f>
        <v>86.333333333333329</v>
      </c>
    </row>
    <row r="35" spans="1:6" ht="20.100000000000001" customHeight="1" x14ac:dyDescent="0.2">
      <c r="A35" s="164">
        <v>3</v>
      </c>
      <c r="B35" s="242" t="s">
        <v>70</v>
      </c>
      <c r="C35" s="285" t="s">
        <v>162</v>
      </c>
      <c r="D35" s="377">
        <v>68.666666666666671</v>
      </c>
      <c r="E35" s="374">
        <v>82.666666666666671</v>
      </c>
      <c r="F35" s="160">
        <f>IF(D35&gt;E35,D35,E35)</f>
        <v>82.666666666666671</v>
      </c>
    </row>
    <row r="36" spans="1:6" ht="20.100000000000001" customHeight="1" x14ac:dyDescent="0.2">
      <c r="A36" s="164">
        <v>4</v>
      </c>
      <c r="B36" s="205" t="s">
        <v>114</v>
      </c>
      <c r="C36" s="285" t="s">
        <v>162</v>
      </c>
      <c r="D36" s="377">
        <v>34</v>
      </c>
      <c r="E36" s="374">
        <v>33.666666666666664</v>
      </c>
      <c r="F36" s="160">
        <f>IF(D36&gt;E36,D36,E36)</f>
        <v>34</v>
      </c>
    </row>
    <row r="37" spans="1:6" ht="20.100000000000001" customHeight="1" x14ac:dyDescent="0.2">
      <c r="A37" s="164">
        <v>5</v>
      </c>
      <c r="B37" s="205" t="s">
        <v>111</v>
      </c>
      <c r="C37" s="285" t="s">
        <v>162</v>
      </c>
      <c r="D37" s="377">
        <v>29</v>
      </c>
      <c r="E37" s="374">
        <v>29</v>
      </c>
      <c r="F37" s="160">
        <f>IF(D37&gt;E37,D37,E37)</f>
        <v>29</v>
      </c>
    </row>
    <row r="38" spans="1:6" ht="20.100000000000001" customHeight="1" x14ac:dyDescent="0.2">
      <c r="A38" s="164">
        <v>6</v>
      </c>
      <c r="B38" s="205" t="s">
        <v>112</v>
      </c>
      <c r="C38" s="285" t="s">
        <v>162</v>
      </c>
      <c r="D38" s="377">
        <v>-1</v>
      </c>
      <c r="E38" s="394">
        <v>-1</v>
      </c>
      <c r="F38" s="160" t="s">
        <v>284</v>
      </c>
    </row>
    <row r="39" spans="1:6" s="104" customFormat="1" ht="20.100000000000001" customHeight="1" x14ac:dyDescent="0.2">
      <c r="A39" s="102"/>
      <c r="B39" s="280"/>
      <c r="C39" s="282"/>
      <c r="D39" s="618"/>
      <c r="E39" s="619"/>
      <c r="F39" s="161"/>
    </row>
    <row r="40" spans="1:6" s="104" customFormat="1" ht="20.100000000000001" customHeight="1" x14ac:dyDescent="0.25">
      <c r="A40" s="102"/>
      <c r="B40" s="620" t="s">
        <v>57</v>
      </c>
      <c r="C40" s="163"/>
      <c r="D40" s="404"/>
      <c r="E40" s="405"/>
      <c r="F40" s="176"/>
    </row>
    <row r="41" spans="1:6" ht="20.100000000000001" customHeight="1" x14ac:dyDescent="0.2">
      <c r="A41" s="95"/>
      <c r="B41" s="627"/>
      <c r="C41" s="103"/>
      <c r="D41" s="96"/>
      <c r="E41" s="97"/>
      <c r="F41" s="98"/>
    </row>
    <row r="42" spans="1:6" ht="20.100000000000001" customHeight="1" x14ac:dyDescent="0.25">
      <c r="A42" s="401"/>
      <c r="B42" s="630" t="s">
        <v>246</v>
      </c>
      <c r="C42" s="118"/>
      <c r="D42" s="118"/>
      <c r="E42" s="118"/>
      <c r="F42" s="118"/>
    </row>
    <row r="43" spans="1:6" ht="20.100000000000001" customHeight="1" thickBot="1" x14ac:dyDescent="0.3">
      <c r="A43" s="95"/>
      <c r="B43" s="197" t="s">
        <v>250</v>
      </c>
      <c r="C43" s="197"/>
      <c r="D43" s="96"/>
      <c r="E43" s="97"/>
      <c r="F43" s="98"/>
    </row>
    <row r="44" spans="1:6" ht="20.100000000000001" customHeight="1" thickBot="1" x14ac:dyDescent="0.25">
      <c r="A44" s="540" t="s">
        <v>278</v>
      </c>
      <c r="B44" s="541"/>
      <c r="C44" s="541"/>
      <c r="D44" s="541"/>
      <c r="E44" s="541"/>
      <c r="F44" s="542"/>
    </row>
    <row r="45" spans="1:6" ht="20.100000000000001" customHeight="1" x14ac:dyDescent="0.2">
      <c r="A45" s="334"/>
      <c r="B45" s="334"/>
      <c r="C45" s="334"/>
      <c r="D45" s="396"/>
      <c r="E45" s="396"/>
      <c r="F45" s="403"/>
    </row>
    <row r="46" spans="1:6" ht="20.100000000000001" customHeight="1" x14ac:dyDescent="0.2">
      <c r="A46" s="537" t="s">
        <v>241</v>
      </c>
      <c r="B46" s="537"/>
      <c r="C46" s="537"/>
      <c r="D46" s="537"/>
      <c r="E46" s="537"/>
      <c r="F46" s="537"/>
    </row>
    <row r="47" spans="1:6" ht="20.100000000000001" customHeight="1" x14ac:dyDescent="0.25">
      <c r="A47" s="306" t="s">
        <v>30</v>
      </c>
      <c r="B47" s="306" t="s">
        <v>5</v>
      </c>
      <c r="C47" s="306" t="s">
        <v>0</v>
      </c>
      <c r="D47" s="397" t="s">
        <v>1</v>
      </c>
      <c r="E47" s="397" t="s">
        <v>2</v>
      </c>
      <c r="F47" s="306" t="s">
        <v>47</v>
      </c>
    </row>
    <row r="48" spans="1:6" ht="20.100000000000001" customHeight="1" x14ac:dyDescent="0.2">
      <c r="A48" s="164">
        <v>1</v>
      </c>
      <c r="B48" s="260" t="s">
        <v>178</v>
      </c>
      <c r="C48" s="255" t="s">
        <v>176</v>
      </c>
      <c r="D48" s="377">
        <v>42</v>
      </c>
      <c r="E48" s="374">
        <v>56</v>
      </c>
      <c r="F48" s="160">
        <f>IF(D48&gt;E48,D48,E48)</f>
        <v>56</v>
      </c>
    </row>
    <row r="49" spans="1:6" ht="20.100000000000001" customHeight="1" x14ac:dyDescent="0.2">
      <c r="A49" s="164">
        <f t="shared" ref="A49:A54" si="0">A48+1</f>
        <v>2</v>
      </c>
      <c r="B49" s="260" t="s">
        <v>186</v>
      </c>
      <c r="C49" s="255" t="s">
        <v>176</v>
      </c>
      <c r="D49" s="377">
        <v>54.333333333333336</v>
      </c>
      <c r="E49" s="394">
        <v>52.333333333333336</v>
      </c>
      <c r="F49" s="160">
        <f>IF(D49&gt;E49,D49,E49)</f>
        <v>54.333333333333336</v>
      </c>
    </row>
    <row r="50" spans="1:6" ht="20.100000000000001" customHeight="1" x14ac:dyDescent="0.2">
      <c r="A50" s="164">
        <f t="shared" si="0"/>
        <v>3</v>
      </c>
      <c r="B50" s="260" t="s">
        <v>177</v>
      </c>
      <c r="C50" s="255" t="s">
        <v>176</v>
      </c>
      <c r="D50" s="377">
        <v>53.333333333333336</v>
      </c>
      <c r="E50" s="394">
        <v>0</v>
      </c>
      <c r="F50" s="160">
        <f>IF(D50&gt;E50,D50,E50)</f>
        <v>53.333333333333336</v>
      </c>
    </row>
    <row r="51" spans="1:6" ht="20.100000000000001" customHeight="1" x14ac:dyDescent="0.2">
      <c r="A51" s="164">
        <f t="shared" si="0"/>
        <v>4</v>
      </c>
      <c r="B51" s="260" t="s">
        <v>141</v>
      </c>
      <c r="C51" s="255" t="s">
        <v>135</v>
      </c>
      <c r="D51" s="377">
        <v>52.333333333333336</v>
      </c>
      <c r="E51" s="394">
        <v>18</v>
      </c>
      <c r="F51" s="160">
        <f>IF(D51&gt;E51,D51,E51)</f>
        <v>52.333333333333336</v>
      </c>
    </row>
    <row r="52" spans="1:6" ht="20.100000000000001" customHeight="1" x14ac:dyDescent="0.2">
      <c r="A52" s="164">
        <f t="shared" si="0"/>
        <v>5</v>
      </c>
      <c r="B52" s="260" t="s">
        <v>185</v>
      </c>
      <c r="C52" s="255" t="s">
        <v>176</v>
      </c>
      <c r="D52" s="377">
        <v>33</v>
      </c>
      <c r="E52" s="394">
        <v>0</v>
      </c>
      <c r="F52" s="160">
        <f>IF(D52&gt;E52,D52,E52)</f>
        <v>33</v>
      </c>
    </row>
    <row r="53" spans="1:6" ht="20.100000000000001" customHeight="1" x14ac:dyDescent="0.2">
      <c r="A53" s="164">
        <f t="shared" si="0"/>
        <v>6</v>
      </c>
      <c r="B53" s="260" t="s">
        <v>187</v>
      </c>
      <c r="C53" s="282" t="s">
        <v>176</v>
      </c>
      <c r="D53" s="377">
        <v>31.333333333333332</v>
      </c>
      <c r="E53" s="374">
        <v>0</v>
      </c>
      <c r="F53" s="160">
        <f>IF(D53&gt;E53,D53,E53)</f>
        <v>31.333333333333332</v>
      </c>
    </row>
    <row r="54" spans="1:6" ht="20.100000000000001" customHeight="1" x14ac:dyDescent="0.2">
      <c r="A54" s="164">
        <f t="shared" si="0"/>
        <v>7</v>
      </c>
      <c r="B54" s="260" t="s">
        <v>175</v>
      </c>
      <c r="C54" s="255" t="s">
        <v>163</v>
      </c>
      <c r="D54" s="377">
        <v>0</v>
      </c>
      <c r="E54" s="374">
        <v>0</v>
      </c>
      <c r="F54" s="160">
        <f>IF(D54&gt;E54,D54,E54)</f>
        <v>0</v>
      </c>
    </row>
    <row r="55" spans="1:6" s="106" customFormat="1" ht="20.100000000000001" customHeight="1" x14ac:dyDescent="0.2">
      <c r="A55" s="164"/>
      <c r="B55" s="114"/>
      <c r="C55" s="114"/>
      <c r="D55" s="374"/>
      <c r="E55" s="381"/>
      <c r="F55" s="174"/>
    </row>
    <row r="56" spans="1:6" s="106" customFormat="1" ht="20.100000000000001" customHeight="1" x14ac:dyDescent="0.2">
      <c r="A56" s="102"/>
      <c r="B56" s="163"/>
      <c r="C56" s="163"/>
      <c r="D56" s="404"/>
      <c r="E56" s="405"/>
      <c r="F56" s="176"/>
    </row>
    <row r="57" spans="1:6" ht="20.100000000000001" customHeight="1" x14ac:dyDescent="0.2">
      <c r="A57" s="88"/>
      <c r="B57" s="88"/>
      <c r="C57" s="88"/>
      <c r="D57" s="115"/>
      <c r="E57" s="116"/>
      <c r="F57" s="117"/>
    </row>
    <row r="58" spans="1:6" ht="20.100000000000001" customHeight="1" thickBot="1" x14ac:dyDescent="0.3">
      <c r="A58" s="95"/>
      <c r="B58" s="197" t="s">
        <v>251</v>
      </c>
      <c r="C58" s="197"/>
      <c r="D58" s="96"/>
      <c r="E58" s="97"/>
      <c r="F58" s="98"/>
    </row>
    <row r="59" spans="1:6" ht="20.100000000000001" customHeight="1" thickBot="1" x14ac:dyDescent="0.25">
      <c r="A59" s="540" t="s">
        <v>279</v>
      </c>
      <c r="B59" s="541"/>
      <c r="C59" s="541"/>
      <c r="D59" s="541"/>
      <c r="E59" s="541"/>
      <c r="F59" s="542"/>
    </row>
    <row r="60" spans="1:6" ht="20.100000000000001" customHeight="1" x14ac:dyDescent="0.2">
      <c r="A60" s="95"/>
      <c r="B60" s="95"/>
      <c r="C60" s="95"/>
      <c r="D60" s="96"/>
      <c r="E60" s="97"/>
      <c r="F60" s="98"/>
    </row>
    <row r="61" spans="1:6" ht="20.100000000000001" customHeight="1" x14ac:dyDescent="0.3">
      <c r="A61" s="307"/>
      <c r="B61" s="307"/>
      <c r="C61" s="308" t="s">
        <v>241</v>
      </c>
      <c r="D61" s="307"/>
      <c r="E61" s="307"/>
      <c r="F61" s="307"/>
    </row>
    <row r="62" spans="1:6" ht="20.100000000000001" customHeight="1" x14ac:dyDescent="0.25">
      <c r="A62" s="306" t="s">
        <v>30</v>
      </c>
      <c r="B62" s="306" t="s">
        <v>5</v>
      </c>
      <c r="C62" s="306" t="s">
        <v>0</v>
      </c>
      <c r="D62" s="397" t="s">
        <v>1</v>
      </c>
      <c r="E62" s="397" t="s">
        <v>2</v>
      </c>
      <c r="F62" s="306" t="s">
        <v>47</v>
      </c>
    </row>
    <row r="63" spans="1:6" ht="20.100000000000001" customHeight="1" x14ac:dyDescent="0.2">
      <c r="A63" s="491">
        <v>1</v>
      </c>
      <c r="B63" s="205" t="s">
        <v>146</v>
      </c>
      <c r="C63" s="285" t="s">
        <v>135</v>
      </c>
      <c r="D63" s="614">
        <v>74.333333333333329</v>
      </c>
      <c r="E63" s="615">
        <v>52</v>
      </c>
      <c r="F63" s="160">
        <f>IF(D63&gt;E63,D63,E63)</f>
        <v>74.333333333333329</v>
      </c>
    </row>
    <row r="64" spans="1:6" ht="20.100000000000001" customHeight="1" x14ac:dyDescent="0.2">
      <c r="A64" s="491">
        <f t="shared" ref="A64:A70" si="1">A63+1</f>
        <v>2</v>
      </c>
      <c r="B64" s="205" t="s">
        <v>173</v>
      </c>
      <c r="C64" s="285" t="s">
        <v>163</v>
      </c>
      <c r="D64" s="614">
        <v>53.333333333333336</v>
      </c>
      <c r="E64" s="616">
        <v>73</v>
      </c>
      <c r="F64" s="160">
        <f>IF(D64&gt;E64,D64,E64)</f>
        <v>73</v>
      </c>
    </row>
    <row r="65" spans="1:6" ht="20.100000000000001" customHeight="1" x14ac:dyDescent="0.2">
      <c r="A65" s="491">
        <f t="shared" si="1"/>
        <v>3</v>
      </c>
      <c r="B65" s="205" t="s">
        <v>265</v>
      </c>
      <c r="C65" s="285" t="s">
        <v>176</v>
      </c>
      <c r="D65" s="614">
        <v>71.666666666666671</v>
      </c>
      <c r="E65" s="615">
        <v>59</v>
      </c>
      <c r="F65" s="160">
        <f>IF(D65&gt;E65,D65,E65)</f>
        <v>71.666666666666671</v>
      </c>
    </row>
    <row r="66" spans="1:6" ht="20.100000000000001" customHeight="1" x14ac:dyDescent="0.2">
      <c r="A66" s="491">
        <f t="shared" si="1"/>
        <v>4</v>
      </c>
      <c r="B66" s="205" t="s">
        <v>181</v>
      </c>
      <c r="C66" s="285" t="s">
        <v>176</v>
      </c>
      <c r="D66" s="614">
        <v>64.666666666666671</v>
      </c>
      <c r="E66" s="617">
        <v>64.666666666666671</v>
      </c>
      <c r="F66" s="160">
        <f>IF(D66&gt;E66,D66,E66)</f>
        <v>64.666666666666671</v>
      </c>
    </row>
    <row r="67" spans="1:6" ht="20.100000000000001" customHeight="1" x14ac:dyDescent="0.2">
      <c r="A67" s="491">
        <f t="shared" si="1"/>
        <v>5</v>
      </c>
      <c r="B67" s="205" t="s">
        <v>179</v>
      </c>
      <c r="C67" s="285" t="s">
        <v>176</v>
      </c>
      <c r="D67" s="614">
        <v>44.333333333333336</v>
      </c>
      <c r="E67" s="616">
        <v>62.333333333333336</v>
      </c>
      <c r="F67" s="160">
        <f>IF(D67&gt;E67,D67,E67)</f>
        <v>62.333333333333336</v>
      </c>
    </row>
    <row r="68" spans="1:6" ht="20.100000000000001" customHeight="1" x14ac:dyDescent="0.2">
      <c r="A68" s="491">
        <f t="shared" si="1"/>
        <v>6</v>
      </c>
      <c r="B68" s="205" t="s">
        <v>182</v>
      </c>
      <c r="C68" s="285" t="s">
        <v>176</v>
      </c>
      <c r="D68" s="614">
        <v>50</v>
      </c>
      <c r="E68" s="615">
        <v>57.333333333333336</v>
      </c>
      <c r="F68" s="160">
        <f>IF(D68&gt;E68,D68,E68)</f>
        <v>57.333333333333336</v>
      </c>
    </row>
    <row r="69" spans="1:6" ht="20.100000000000001" customHeight="1" x14ac:dyDescent="0.2">
      <c r="A69" s="491">
        <f t="shared" si="1"/>
        <v>7</v>
      </c>
      <c r="B69" s="205" t="s">
        <v>180</v>
      </c>
      <c r="C69" s="285" t="s">
        <v>176</v>
      </c>
      <c r="D69" s="614">
        <v>46.666666666666664</v>
      </c>
      <c r="E69" s="616">
        <v>46.666666666666664</v>
      </c>
      <c r="F69" s="160">
        <f>IF(D69&gt;E69,D69,E69)</f>
        <v>46.666666666666664</v>
      </c>
    </row>
    <row r="70" spans="1:6" s="106" customFormat="1" ht="20.100000000000001" customHeight="1" x14ac:dyDescent="0.2">
      <c r="A70" s="491">
        <f t="shared" si="1"/>
        <v>8</v>
      </c>
      <c r="B70" s="205" t="s">
        <v>71</v>
      </c>
      <c r="C70" s="285" t="s">
        <v>162</v>
      </c>
      <c r="D70" s="614">
        <v>36</v>
      </c>
      <c r="E70" s="615">
        <v>28.333333333333332</v>
      </c>
      <c r="F70" s="160">
        <f>IF(D70&gt;E70,D70,E70)</f>
        <v>36</v>
      </c>
    </row>
    <row r="71" spans="1:6" s="106" customFormat="1" ht="20.100000000000001" customHeight="1" x14ac:dyDescent="0.2">
      <c r="A71" s="653"/>
      <c r="B71" s="387"/>
      <c r="C71" s="366"/>
      <c r="D71" s="654"/>
      <c r="E71" s="655"/>
      <c r="F71" s="161"/>
    </row>
    <row r="72" spans="1:6" s="106" customFormat="1" ht="20.100000000000001" customHeight="1" x14ac:dyDescent="0.2">
      <c r="A72" s="653"/>
      <c r="B72" s="387"/>
      <c r="C72" s="366"/>
      <c r="D72" s="654"/>
      <c r="E72" s="655"/>
      <c r="F72" s="161"/>
    </row>
    <row r="73" spans="1:6" s="106" customFormat="1" ht="20.100000000000001" customHeight="1" x14ac:dyDescent="0.25">
      <c r="A73" s="653"/>
      <c r="B73" s="620" t="s">
        <v>57</v>
      </c>
      <c r="C73" s="366"/>
      <c r="D73" s="654"/>
      <c r="E73" s="655"/>
      <c r="F73" s="161"/>
    </row>
    <row r="74" spans="1:6" s="106" customFormat="1" ht="20.100000000000001" customHeight="1" x14ac:dyDescent="0.2">
      <c r="A74" s="653"/>
      <c r="B74" s="627"/>
      <c r="C74" s="366"/>
      <c r="D74" s="654"/>
      <c r="E74" s="655"/>
      <c r="F74" s="161"/>
    </row>
    <row r="75" spans="1:6" ht="20.100000000000001" customHeight="1" x14ac:dyDescent="0.25">
      <c r="A75" s="88"/>
      <c r="B75" s="630" t="s">
        <v>246</v>
      </c>
      <c r="C75" s="88"/>
      <c r="D75" s="115"/>
      <c r="E75" s="116"/>
      <c r="F75" s="117"/>
    </row>
    <row r="76" spans="1:6" ht="20.100000000000001" customHeight="1" thickBot="1" x14ac:dyDescent="0.3">
      <c r="A76" s="95"/>
      <c r="B76" s="197" t="s">
        <v>253</v>
      </c>
      <c r="C76" s="197"/>
      <c r="D76" s="96"/>
      <c r="E76" s="97"/>
      <c r="F76" s="98"/>
    </row>
    <row r="77" spans="1:6" s="106" customFormat="1" ht="20.100000000000001" customHeight="1" thickBot="1" x14ac:dyDescent="0.25">
      <c r="A77" s="540" t="s">
        <v>285</v>
      </c>
      <c r="B77" s="541"/>
      <c r="C77" s="541"/>
      <c r="D77" s="541"/>
      <c r="E77" s="541"/>
      <c r="F77" s="542"/>
    </row>
    <row r="78" spans="1:6" s="106" customFormat="1" ht="20.100000000000001" customHeight="1" x14ac:dyDescent="0.25">
      <c r="A78" s="76"/>
      <c r="B78" s="76"/>
      <c r="C78" s="76"/>
      <c r="D78" s="76"/>
      <c r="E78" s="76"/>
      <c r="F78" s="76"/>
    </row>
    <row r="79" spans="1:6" s="106" customFormat="1" ht="20.100000000000001" customHeight="1" x14ac:dyDescent="0.2">
      <c r="A79" s="537" t="s">
        <v>241</v>
      </c>
      <c r="B79" s="537"/>
      <c r="C79" s="537"/>
      <c r="D79" s="537"/>
      <c r="E79" s="537"/>
      <c r="F79" s="537"/>
    </row>
    <row r="80" spans="1:6" s="106" customFormat="1" ht="20.100000000000001" customHeight="1" x14ac:dyDescent="0.25">
      <c r="A80" s="302" t="s">
        <v>196</v>
      </c>
      <c r="B80" s="302" t="s">
        <v>5</v>
      </c>
      <c r="C80" s="302" t="s">
        <v>0</v>
      </c>
      <c r="D80" s="303" t="s">
        <v>1</v>
      </c>
      <c r="E80" s="303" t="s">
        <v>2</v>
      </c>
      <c r="F80" s="303" t="s">
        <v>47</v>
      </c>
    </row>
    <row r="81" spans="1:6" s="106" customFormat="1" ht="20.100000000000001" customHeight="1" x14ac:dyDescent="0.2">
      <c r="A81" s="44">
        <v>1</v>
      </c>
      <c r="B81" s="240" t="s">
        <v>172</v>
      </c>
      <c r="C81" s="287" t="s">
        <v>163</v>
      </c>
      <c r="D81" s="77">
        <v>58.333333333333336</v>
      </c>
      <c r="E81" s="77">
        <v>24.333333333333332</v>
      </c>
      <c r="F81" s="77">
        <f>IF(D81&gt;E81,D81,E81)</f>
        <v>58.333333333333336</v>
      </c>
    </row>
    <row r="82" spans="1:6" s="106" customFormat="1" ht="20.100000000000001" customHeight="1" x14ac:dyDescent="0.2">
      <c r="A82" s="44">
        <f>A81+1</f>
        <v>2</v>
      </c>
      <c r="B82" s="205" t="s">
        <v>143</v>
      </c>
      <c r="C82" s="285" t="s">
        <v>135</v>
      </c>
      <c r="D82" s="77">
        <v>55.333333333333336</v>
      </c>
      <c r="E82" s="77">
        <v>25.666666666666668</v>
      </c>
      <c r="F82" s="77">
        <f>IF(D82&gt;E82,D82,E82)</f>
        <v>55.333333333333336</v>
      </c>
    </row>
    <row r="83" spans="1:6" s="106" customFormat="1" ht="20.100000000000001" customHeight="1" x14ac:dyDescent="0.2">
      <c r="A83" s="44">
        <f>A82+1</f>
        <v>3</v>
      </c>
      <c r="B83" s="205" t="s">
        <v>153</v>
      </c>
      <c r="C83" s="285" t="s">
        <v>135</v>
      </c>
      <c r="D83" s="77">
        <v>49.333333333333336</v>
      </c>
      <c r="E83" s="77">
        <v>27.666666666666668</v>
      </c>
      <c r="F83" s="77">
        <f>IF(D83&gt;E83,D83,E83)</f>
        <v>49.333333333333336</v>
      </c>
    </row>
    <row r="84" spans="1:6" s="106" customFormat="1" ht="20.100000000000001" customHeight="1" x14ac:dyDescent="0.2">
      <c r="A84" s="44">
        <f>A83+1</f>
        <v>4</v>
      </c>
      <c r="B84" s="205" t="s">
        <v>142</v>
      </c>
      <c r="C84" s="285" t="s">
        <v>135</v>
      </c>
      <c r="D84" s="77">
        <v>42</v>
      </c>
      <c r="E84" s="77">
        <v>23</v>
      </c>
      <c r="F84" s="77">
        <f>IF(D84&gt;E84,D84,E84)</f>
        <v>42</v>
      </c>
    </row>
    <row r="85" spans="1:6" s="106" customFormat="1" ht="20.100000000000001" customHeight="1" x14ac:dyDescent="0.2">
      <c r="A85" s="44">
        <f>A84+1</f>
        <v>5</v>
      </c>
      <c r="B85" s="205" t="s">
        <v>150</v>
      </c>
      <c r="C85" s="285" t="s">
        <v>135</v>
      </c>
      <c r="D85" s="77">
        <v>30.666666666666668</v>
      </c>
      <c r="E85" s="77">
        <v>22.333333333333332</v>
      </c>
      <c r="F85" s="77">
        <f>IF(D85&gt;E85,D85,E85)</f>
        <v>30.666666666666668</v>
      </c>
    </row>
    <row r="86" spans="1:6" s="106" customFormat="1" ht="20.100000000000001" customHeight="1" x14ac:dyDescent="0.2">
      <c r="A86" s="44">
        <f t="shared" ref="A86:A87" si="2">A85+1</f>
        <v>6</v>
      </c>
      <c r="B86" s="205" t="s">
        <v>148</v>
      </c>
      <c r="C86" s="285" t="s">
        <v>135</v>
      </c>
      <c r="D86" s="77">
        <v>12</v>
      </c>
      <c r="E86" s="77">
        <v>18.333333333333332</v>
      </c>
      <c r="F86" s="77">
        <f>IF(D86&gt;E86,D86,E86)</f>
        <v>18.333333333333332</v>
      </c>
    </row>
    <row r="87" spans="1:6" s="106" customFormat="1" ht="20.100000000000001" customHeight="1" x14ac:dyDescent="0.2">
      <c r="A87" s="44">
        <f t="shared" si="2"/>
        <v>7</v>
      </c>
      <c r="B87" s="205" t="s">
        <v>214</v>
      </c>
      <c r="C87" s="285" t="s">
        <v>135</v>
      </c>
      <c r="D87" s="77">
        <v>16</v>
      </c>
      <c r="E87" s="77">
        <v>0</v>
      </c>
      <c r="F87" s="77">
        <f>IF(D87&gt;E87,D87,E87)</f>
        <v>16</v>
      </c>
    </row>
    <row r="88" spans="1:6" s="106" customFormat="1" ht="20.100000000000001" customHeight="1" x14ac:dyDescent="0.2">
      <c r="A88" s="44">
        <v>8</v>
      </c>
      <c r="B88" s="205" t="s">
        <v>110</v>
      </c>
      <c r="C88" s="285" t="s">
        <v>162</v>
      </c>
      <c r="D88" s="77">
        <v>-1</v>
      </c>
      <c r="E88" s="77">
        <v>-1</v>
      </c>
      <c r="F88" s="77">
        <v>-1</v>
      </c>
    </row>
    <row r="89" spans="1:6" s="106" customFormat="1" ht="20.100000000000001" customHeight="1" x14ac:dyDescent="0.2">
      <c r="A89" s="88"/>
      <c r="B89" s="88"/>
      <c r="C89" s="88"/>
      <c r="D89" s="115"/>
      <c r="E89" s="116"/>
      <c r="F89" s="117"/>
    </row>
    <row r="90" spans="1:6" s="106" customFormat="1" ht="20.100000000000001" customHeight="1" x14ac:dyDescent="0.2">
      <c r="A90" s="88"/>
      <c r="B90" s="88"/>
      <c r="C90" s="88"/>
      <c r="D90" s="115"/>
      <c r="E90" s="116"/>
      <c r="F90" s="117"/>
    </row>
    <row r="91" spans="1:6" s="106" customFormat="1" ht="20.100000000000001" customHeight="1" x14ac:dyDescent="0.2">
      <c r="A91" s="95"/>
      <c r="B91" s="95"/>
      <c r="C91" s="95"/>
      <c r="D91" s="96"/>
      <c r="E91" s="97"/>
      <c r="F91" s="98"/>
    </row>
    <row r="92" spans="1:6" s="106" customFormat="1" ht="15" x14ac:dyDescent="0.2">
      <c r="A92" s="95"/>
      <c r="B92" s="95"/>
      <c r="C92" s="95"/>
      <c r="D92" s="96"/>
      <c r="E92" s="97"/>
      <c r="F92" s="98"/>
    </row>
    <row r="93" spans="1:6" s="106" customFormat="1" ht="16.5" thickBot="1" x14ac:dyDescent="0.3">
      <c r="A93" s="95"/>
      <c r="B93" s="197" t="s">
        <v>252</v>
      </c>
      <c r="C93" s="95"/>
      <c r="D93" s="96"/>
      <c r="E93" s="97"/>
      <c r="F93" s="98"/>
    </row>
    <row r="94" spans="1:6" s="106" customFormat="1" ht="21" thickBot="1" x14ac:dyDescent="0.25">
      <c r="A94" s="540" t="s">
        <v>286</v>
      </c>
      <c r="B94" s="541"/>
      <c r="C94" s="541"/>
      <c r="D94" s="541"/>
      <c r="E94" s="541"/>
      <c r="F94" s="542"/>
    </row>
    <row r="95" spans="1:6" s="106" customFormat="1" x14ac:dyDescent="0.2">
      <c r="A95" s="88"/>
      <c r="B95" s="88"/>
      <c r="C95" s="88"/>
      <c r="D95" s="88"/>
      <c r="E95" s="88"/>
      <c r="F95" s="117"/>
    </row>
    <row r="96" spans="1:6" s="106" customFormat="1" ht="21" thickBot="1" x14ac:dyDescent="0.25">
      <c r="A96" s="536" t="s">
        <v>241</v>
      </c>
      <c r="B96" s="536"/>
      <c r="C96" s="536"/>
      <c r="D96" s="536"/>
      <c r="E96" s="536"/>
      <c r="F96" s="536"/>
    </row>
    <row r="97" spans="1:6" s="106" customFormat="1" ht="20.100000000000001" customHeight="1" thickTop="1" x14ac:dyDescent="0.25">
      <c r="A97" s="171" t="s">
        <v>30</v>
      </c>
      <c r="B97" s="172" t="s">
        <v>5</v>
      </c>
      <c r="C97" s="172" t="s">
        <v>0</v>
      </c>
      <c r="D97" s="172" t="s">
        <v>1</v>
      </c>
      <c r="E97" s="172" t="s">
        <v>2</v>
      </c>
      <c r="F97" s="173" t="s">
        <v>47</v>
      </c>
    </row>
    <row r="98" spans="1:6" s="106" customFormat="1" ht="20.100000000000001" customHeight="1" x14ac:dyDescent="0.2">
      <c r="A98" s="164">
        <v>1</v>
      </c>
      <c r="B98" s="505" t="s">
        <v>164</v>
      </c>
      <c r="C98" s="501" t="s">
        <v>163</v>
      </c>
      <c r="D98" s="497">
        <v>81.666666666666671</v>
      </c>
      <c r="E98" s="498">
        <v>19.333333333333332</v>
      </c>
      <c r="F98" s="493">
        <f>IF(D98&gt;E98,D98,E98)</f>
        <v>81.666666666666671</v>
      </c>
    </row>
    <row r="99" spans="1:6" s="106" customFormat="1" ht="20.100000000000001" customHeight="1" x14ac:dyDescent="0.2">
      <c r="A99" s="164">
        <f t="shared" ref="A99:A105" si="3">A98+1</f>
        <v>2</v>
      </c>
      <c r="B99" s="205" t="s">
        <v>149</v>
      </c>
      <c r="C99" s="285" t="s">
        <v>135</v>
      </c>
      <c r="D99" s="497">
        <v>71.666666666666671</v>
      </c>
      <c r="E99" s="497">
        <v>39.666666666666664</v>
      </c>
      <c r="F99" s="492">
        <f>IF(D99&gt;E99,D99,E99)</f>
        <v>71.666666666666671</v>
      </c>
    </row>
    <row r="100" spans="1:6" s="106" customFormat="1" ht="20.100000000000001" customHeight="1" x14ac:dyDescent="0.2">
      <c r="A100" s="164">
        <f t="shared" si="3"/>
        <v>3</v>
      </c>
      <c r="B100" s="205" t="s">
        <v>120</v>
      </c>
      <c r="C100" s="285" t="s">
        <v>162</v>
      </c>
      <c r="D100" s="497">
        <v>38</v>
      </c>
      <c r="E100" s="497">
        <v>55</v>
      </c>
      <c r="F100" s="492">
        <f>IF(D100&gt;E100,D100,E100)</f>
        <v>55</v>
      </c>
    </row>
    <row r="101" spans="1:6" s="106" customFormat="1" ht="20.100000000000001" customHeight="1" x14ac:dyDescent="0.2">
      <c r="A101" s="164">
        <f t="shared" si="3"/>
        <v>4</v>
      </c>
      <c r="B101" s="205" t="s">
        <v>167</v>
      </c>
      <c r="C101" s="285" t="s">
        <v>163</v>
      </c>
      <c r="D101" s="497">
        <v>42</v>
      </c>
      <c r="E101" s="498">
        <v>52</v>
      </c>
      <c r="F101" s="493">
        <f>IF(D101&gt;E101,D101,E101)</f>
        <v>52</v>
      </c>
    </row>
    <row r="102" spans="1:6" s="106" customFormat="1" ht="20.100000000000001" customHeight="1" x14ac:dyDescent="0.2">
      <c r="A102" s="164">
        <f t="shared" si="3"/>
        <v>5</v>
      </c>
      <c r="B102" s="205" t="s">
        <v>122</v>
      </c>
      <c r="C102" s="285" t="s">
        <v>162</v>
      </c>
      <c r="D102" s="497">
        <v>48</v>
      </c>
      <c r="E102" s="498">
        <v>45.333333333333336</v>
      </c>
      <c r="F102" s="493">
        <f>IF(D102&gt;E102,D102,E102)</f>
        <v>48</v>
      </c>
    </row>
    <row r="103" spans="1:6" s="106" customFormat="1" ht="20.100000000000001" customHeight="1" x14ac:dyDescent="0.2">
      <c r="A103" s="164">
        <f t="shared" si="3"/>
        <v>6</v>
      </c>
      <c r="B103" s="205" t="s">
        <v>166</v>
      </c>
      <c r="C103" s="285" t="s">
        <v>163</v>
      </c>
      <c r="D103" s="497">
        <v>44</v>
      </c>
      <c r="E103" s="498">
        <v>36</v>
      </c>
      <c r="F103" s="493">
        <f>IF(D103&gt;E103,D103,E103)</f>
        <v>44</v>
      </c>
    </row>
    <row r="104" spans="1:6" s="106" customFormat="1" ht="20.100000000000001" customHeight="1" x14ac:dyDescent="0.2">
      <c r="A104" s="164">
        <f t="shared" si="3"/>
        <v>7</v>
      </c>
      <c r="B104" s="205" t="s">
        <v>125</v>
      </c>
      <c r="C104" s="285" t="s">
        <v>162</v>
      </c>
      <c r="D104" s="497">
        <v>15</v>
      </c>
      <c r="E104" s="497">
        <v>43.333333333333336</v>
      </c>
      <c r="F104" s="492">
        <f>IF(D104&gt;E104,D104,E104)</f>
        <v>43.333333333333336</v>
      </c>
    </row>
    <row r="105" spans="1:6" s="106" customFormat="1" ht="20.100000000000001" customHeight="1" x14ac:dyDescent="0.2">
      <c r="A105" s="164">
        <f t="shared" si="3"/>
        <v>8</v>
      </c>
      <c r="B105" s="205" t="s">
        <v>169</v>
      </c>
      <c r="C105" s="285" t="s">
        <v>163</v>
      </c>
      <c r="D105" s="497">
        <v>30</v>
      </c>
      <c r="E105" s="497">
        <v>40</v>
      </c>
      <c r="F105" s="492">
        <f>IF(D105&gt;E105,D105,E105)</f>
        <v>40</v>
      </c>
    </row>
    <row r="106" spans="1:6" s="106" customFormat="1" ht="20.100000000000001" customHeight="1" x14ac:dyDescent="0.2">
      <c r="A106" s="88"/>
      <c r="B106" s="88"/>
      <c r="C106" s="88"/>
      <c r="D106" s="115"/>
      <c r="E106" s="116"/>
      <c r="F106" s="117"/>
    </row>
    <row r="107" spans="1:6" s="106" customFormat="1" ht="15.75" x14ac:dyDescent="0.25">
      <c r="A107" s="95"/>
      <c r="B107" s="125"/>
      <c r="C107" s="125"/>
      <c r="D107" s="126"/>
      <c r="E107" s="125"/>
      <c r="F107" s="125"/>
    </row>
    <row r="108" spans="1:6" s="106" customFormat="1" ht="15.75" x14ac:dyDescent="0.25">
      <c r="A108" s="103"/>
      <c r="B108" s="620" t="s">
        <v>57</v>
      </c>
      <c r="C108" s="96"/>
      <c r="D108" s="97"/>
      <c r="E108" s="98"/>
      <c r="F108" s="98"/>
    </row>
    <row r="109" spans="1:6" s="106" customFormat="1" ht="15" x14ac:dyDescent="0.2">
      <c r="A109" s="103"/>
      <c r="B109" s="627"/>
      <c r="C109" s="96"/>
      <c r="D109" s="97"/>
      <c r="E109" s="98"/>
      <c r="F109" s="98"/>
    </row>
    <row r="110" spans="1:6" ht="15.75" x14ac:dyDescent="0.25">
      <c r="B110" s="630" t="s">
        <v>246</v>
      </c>
    </row>
    <row r="112" spans="1:6" s="106" customFormat="1" ht="15.75" x14ac:dyDescent="0.25">
      <c r="A112" s="99"/>
      <c r="C112" s="122"/>
      <c r="D112" s="123"/>
      <c r="E112" s="124"/>
      <c r="F112" s="124"/>
    </row>
    <row r="113" spans="1:7" s="106" customFormat="1" ht="18" x14ac:dyDescent="0.2">
      <c r="A113" s="550" t="s">
        <v>254</v>
      </c>
      <c r="B113" s="551"/>
      <c r="C113" s="551"/>
      <c r="D113" s="551"/>
      <c r="E113" s="551"/>
      <c r="F113" s="551"/>
      <c r="G113" s="643"/>
    </row>
    <row r="114" spans="1:7" s="106" customFormat="1" ht="13.5" thickBot="1" x14ac:dyDescent="0.25">
      <c r="A114" s="234"/>
      <c r="B114" s="234"/>
      <c r="C114" s="234"/>
      <c r="D114" s="611"/>
      <c r="E114" s="612"/>
      <c r="F114" s="613"/>
      <c r="G114" s="234"/>
    </row>
    <row r="115" spans="1:7" s="106" customFormat="1" ht="16.5" thickTop="1" x14ac:dyDescent="0.25">
      <c r="A115" s="23"/>
      <c r="B115" s="185" t="s">
        <v>45</v>
      </c>
      <c r="C115" s="186" t="s">
        <v>0</v>
      </c>
      <c r="D115" s="187" t="s">
        <v>33</v>
      </c>
      <c r="E115"/>
      <c r="F115"/>
      <c r="G115" s="234"/>
    </row>
    <row r="116" spans="1:7" s="106" customFormat="1" ht="15.75" x14ac:dyDescent="0.25">
      <c r="A116"/>
      <c r="B116" s="188">
        <v>1</v>
      </c>
      <c r="C116" s="27" t="s">
        <v>92</v>
      </c>
      <c r="D116" s="36">
        <v>258</v>
      </c>
      <c r="E116"/>
      <c r="F116"/>
      <c r="G116" s="214"/>
    </row>
    <row r="117" spans="1:7" s="106" customFormat="1" ht="15.75" x14ac:dyDescent="0.25">
      <c r="A117"/>
      <c r="B117" s="188">
        <f t="shared" ref="B117" si="4">B116+1</f>
        <v>2</v>
      </c>
      <c r="C117" s="287" t="s">
        <v>126</v>
      </c>
      <c r="D117" s="36">
        <v>113</v>
      </c>
      <c r="E117"/>
      <c r="F117"/>
      <c r="G117" s="214"/>
    </row>
    <row r="118" spans="1:7" s="106" customFormat="1" ht="15.75" x14ac:dyDescent="0.25">
      <c r="A118"/>
      <c r="B118" s="188"/>
      <c r="C118" s="27"/>
      <c r="D118" s="36"/>
      <c r="E118"/>
      <c r="F118"/>
      <c r="G118" s="214"/>
    </row>
    <row r="119" spans="1:7" s="106" customFormat="1" ht="15" x14ac:dyDescent="0.2">
      <c r="A119"/>
      <c r="B119" s="189"/>
      <c r="C119" s="27"/>
      <c r="D119" s="36"/>
      <c r="E119"/>
      <c r="F119"/>
      <c r="G119" s="214"/>
    </row>
    <row r="120" spans="1:7" s="106" customFormat="1" ht="15" x14ac:dyDescent="0.2">
      <c r="A120"/>
      <c r="B120" s="36"/>
      <c r="C120" s="27"/>
      <c r="D120" s="36"/>
      <c r="E120"/>
      <c r="F120"/>
      <c r="G120" s="214"/>
    </row>
    <row r="121" spans="1:7" s="106" customFormat="1" ht="15" x14ac:dyDescent="0.2">
      <c r="A121"/>
      <c r="B121" s="36"/>
      <c r="C121" s="27"/>
      <c r="D121" s="36"/>
      <c r="E121"/>
      <c r="F121"/>
      <c r="G121" s="214"/>
    </row>
    <row r="122" spans="1:7" s="106" customFormat="1" ht="15" x14ac:dyDescent="0.2">
      <c r="A122"/>
      <c r="B122" s="36"/>
      <c r="C122" s="31"/>
      <c r="D122" s="200"/>
      <c r="E122"/>
      <c r="F122"/>
      <c r="G122" s="214"/>
    </row>
    <row r="123" spans="1:7" s="106" customFormat="1" ht="15" x14ac:dyDescent="0.2">
      <c r="A123"/>
      <c r="B123" s="36"/>
      <c r="C123" s="31"/>
      <c r="D123" s="200"/>
      <c r="E123"/>
      <c r="F123"/>
      <c r="G123" s="214"/>
    </row>
    <row r="124" spans="1:7" s="106" customFormat="1" ht="15" x14ac:dyDescent="0.2">
      <c r="A124" s="6"/>
      <c r="B124" s="6"/>
      <c r="C124" s="6"/>
      <c r="D124" s="201"/>
      <c r="E124" s="38"/>
      <c r="F124" s="19"/>
      <c r="G124" s="214"/>
    </row>
    <row r="125" spans="1:7" s="106" customFormat="1" ht="15" x14ac:dyDescent="0.2">
      <c r="A125" s="20"/>
      <c r="B125" s="20"/>
      <c r="C125" s="20"/>
      <c r="D125" s="202"/>
      <c r="E125" s="40"/>
      <c r="F125" s="22"/>
      <c r="G125" s="214"/>
    </row>
    <row r="126" spans="1:7" s="106" customFormat="1" ht="15.75" x14ac:dyDescent="0.25">
      <c r="A126" s="20"/>
      <c r="B126" s="620" t="s">
        <v>57</v>
      </c>
      <c r="C126" s="621"/>
      <c r="D126" s="622"/>
      <c r="E126" s="23"/>
      <c r="F126" s="23"/>
      <c r="G126" s="214"/>
    </row>
    <row r="127" spans="1:7" s="106" customFormat="1" ht="15" x14ac:dyDescent="0.2">
      <c r="A127" s="6"/>
      <c r="B127" s="627"/>
      <c r="C127" s="627"/>
      <c r="D127" s="628"/>
      <c r="E127" s="629"/>
      <c r="F127" s="232"/>
      <c r="G127" s="214"/>
    </row>
    <row r="128" spans="1:7" s="106" customFormat="1" ht="15.75" x14ac:dyDescent="0.25">
      <c r="A128" s="6"/>
      <c r="B128" s="630" t="s">
        <v>246</v>
      </c>
      <c r="C128" s="630"/>
      <c r="D128" s="631"/>
      <c r="E128" s="630"/>
      <c r="F128" s="630"/>
      <c r="G128" s="214"/>
    </row>
    <row r="129" spans="1:6" s="106" customFormat="1" ht="15" x14ac:dyDescent="0.2">
      <c r="A129" s="99"/>
      <c r="B129" s="75"/>
      <c r="C129" s="75"/>
      <c r="D129" s="75"/>
      <c r="E129" s="75"/>
      <c r="F129" s="75"/>
    </row>
    <row r="130" spans="1:6" s="106" customFormat="1" ht="15" x14ac:dyDescent="0.2">
      <c r="A130" s="95"/>
      <c r="B130" s="103"/>
      <c r="C130" s="103"/>
      <c r="D130" s="96"/>
      <c r="E130" s="97"/>
      <c r="F130" s="98"/>
    </row>
    <row r="131" spans="1:6" s="106" customFormat="1" ht="15" x14ac:dyDescent="0.2">
      <c r="A131" s="99" t="s">
        <v>88</v>
      </c>
      <c r="B131" s="99"/>
      <c r="C131" s="99"/>
      <c r="D131" s="100"/>
      <c r="E131" s="101"/>
      <c r="F131" s="102"/>
    </row>
    <row r="132" spans="1:6" s="106" customFormat="1" ht="15" x14ac:dyDescent="0.2">
      <c r="A132" s="175" t="s">
        <v>89</v>
      </c>
      <c r="C132" s="99"/>
      <c r="D132" s="100"/>
      <c r="E132" s="101"/>
      <c r="F132" s="102"/>
    </row>
    <row r="133" spans="1:6" s="106" customFormat="1" ht="15" x14ac:dyDescent="0.2">
      <c r="A133" s="95"/>
      <c r="B133" s="103"/>
      <c r="C133" s="103"/>
      <c r="D133" s="96"/>
      <c r="E133" s="97"/>
      <c r="F133" s="98"/>
    </row>
    <row r="134" spans="1:6" s="106" customFormat="1" ht="15" x14ac:dyDescent="0.2">
      <c r="A134" s="95"/>
      <c r="B134" s="103" t="s">
        <v>75</v>
      </c>
      <c r="C134" s="103"/>
      <c r="D134" s="96"/>
      <c r="E134" s="97"/>
      <c r="F134" s="98"/>
    </row>
    <row r="135" spans="1:6" s="106" customFormat="1" ht="15" x14ac:dyDescent="0.2">
      <c r="A135" s="95" t="s">
        <v>76</v>
      </c>
      <c r="B135" s="103" t="s">
        <v>289</v>
      </c>
      <c r="C135" s="103"/>
      <c r="D135" s="96"/>
      <c r="E135" s="97"/>
      <c r="F135" s="98"/>
    </row>
    <row r="136" spans="1:6" s="106" customFormat="1" x14ac:dyDescent="0.2">
      <c r="A136" s="88" t="s">
        <v>78</v>
      </c>
      <c r="B136" s="127"/>
      <c r="C136" s="127"/>
      <c r="D136" s="128"/>
      <c r="E136" s="116"/>
      <c r="F136" s="117"/>
    </row>
    <row r="137" spans="1:6" s="106" customFormat="1" x14ac:dyDescent="0.2">
      <c r="A137" s="88" t="s">
        <v>80</v>
      </c>
      <c r="B137" s="127" t="s">
        <v>287</v>
      </c>
      <c r="C137" s="127"/>
      <c r="D137" s="128"/>
      <c r="E137" s="116"/>
      <c r="F137" s="117"/>
    </row>
    <row r="138" spans="1:6" s="106" customFormat="1" x14ac:dyDescent="0.2">
      <c r="A138" s="75" t="s">
        <v>81</v>
      </c>
      <c r="B138" s="108" t="s">
        <v>288</v>
      </c>
      <c r="C138" s="108"/>
      <c r="D138" s="109"/>
      <c r="F138" s="105"/>
    </row>
    <row r="139" spans="1:6" s="106" customFormat="1" x14ac:dyDescent="0.2">
      <c r="A139" s="75" t="s">
        <v>82</v>
      </c>
      <c r="B139" s="108" t="s">
        <v>83</v>
      </c>
      <c r="C139" s="108"/>
      <c r="D139" s="109"/>
      <c r="F139" s="105"/>
    </row>
    <row r="140" spans="1:6" s="106" customFormat="1" x14ac:dyDescent="0.2">
      <c r="A140" s="75" t="s">
        <v>85</v>
      </c>
      <c r="B140" s="108" t="s">
        <v>86</v>
      </c>
      <c r="C140" s="108"/>
      <c r="D140" s="109"/>
      <c r="F140" s="105"/>
    </row>
    <row r="141" spans="1:6" s="106" customFormat="1" x14ac:dyDescent="0.2">
      <c r="A141" s="75"/>
      <c r="B141" s="108"/>
      <c r="C141" s="108"/>
      <c r="D141" s="109"/>
      <c r="F141" s="105"/>
    </row>
    <row r="142" spans="1:6" s="106" customFormat="1" x14ac:dyDescent="0.2">
      <c r="A142" s="75"/>
      <c r="B142" s="75"/>
      <c r="C142" s="75"/>
      <c r="D142" s="107"/>
      <c r="F142" s="105"/>
    </row>
    <row r="143" spans="1:6" s="106" customFormat="1" x14ac:dyDescent="0.2">
      <c r="A143" s="75"/>
      <c r="B143" s="75"/>
      <c r="C143" s="75"/>
      <c r="D143" s="107"/>
      <c r="F143" s="105"/>
    </row>
    <row r="144" spans="1:6" s="106" customFormat="1" x14ac:dyDescent="0.2">
      <c r="A144" s="75"/>
      <c r="B144" s="75"/>
      <c r="C144" s="75"/>
      <c r="D144" s="107"/>
      <c r="F144" s="105"/>
    </row>
    <row r="145" spans="1:6" s="106" customFormat="1" x14ac:dyDescent="0.2">
      <c r="A145" s="75"/>
      <c r="B145" s="75"/>
      <c r="C145" s="75"/>
      <c r="D145" s="107"/>
      <c r="F145" s="105"/>
    </row>
    <row r="146" spans="1:6" s="106" customFormat="1" x14ac:dyDescent="0.2">
      <c r="A146" s="75"/>
      <c r="B146" s="75"/>
      <c r="C146" s="75"/>
      <c r="D146" s="107"/>
      <c r="F146" s="105"/>
    </row>
    <row r="147" spans="1:6" s="106" customFormat="1" x14ac:dyDescent="0.2">
      <c r="A147" s="75"/>
      <c r="B147" s="75"/>
      <c r="C147" s="75"/>
      <c r="D147" s="107"/>
      <c r="F147" s="105"/>
    </row>
    <row r="148" spans="1:6" s="106" customFormat="1" x14ac:dyDescent="0.2">
      <c r="A148" s="75"/>
      <c r="B148" s="75"/>
      <c r="C148" s="75"/>
      <c r="D148" s="107"/>
      <c r="F148" s="105"/>
    </row>
    <row r="149" spans="1:6" s="106" customFormat="1" x14ac:dyDescent="0.2">
      <c r="A149" s="75"/>
      <c r="B149" s="75"/>
      <c r="C149" s="75"/>
      <c r="D149" s="107"/>
      <c r="F149" s="105"/>
    </row>
    <row r="150" spans="1:6" s="106" customFormat="1" x14ac:dyDescent="0.2">
      <c r="A150" s="75"/>
      <c r="B150" s="75"/>
      <c r="C150" s="75"/>
      <c r="F150" s="105"/>
    </row>
    <row r="151" spans="1:6" s="106" customFormat="1" x14ac:dyDescent="0.2">
      <c r="A151" s="75"/>
      <c r="B151" s="75"/>
      <c r="C151" s="75"/>
      <c r="F151" s="105"/>
    </row>
    <row r="152" spans="1:6" s="106" customFormat="1" x14ac:dyDescent="0.2">
      <c r="A152" s="75"/>
      <c r="B152" s="75"/>
      <c r="C152" s="75"/>
      <c r="F152" s="105"/>
    </row>
    <row r="153" spans="1:6" s="106" customFormat="1" x14ac:dyDescent="0.2">
      <c r="A153" s="75"/>
      <c r="B153" s="75"/>
      <c r="C153" s="75"/>
      <c r="F153" s="105"/>
    </row>
    <row r="154" spans="1:6" s="106" customFormat="1" x14ac:dyDescent="0.2">
      <c r="A154" s="75"/>
      <c r="B154" s="75"/>
      <c r="C154" s="75"/>
      <c r="F154" s="105"/>
    </row>
    <row r="155" spans="1:6" s="106" customFormat="1" x14ac:dyDescent="0.2">
      <c r="A155" s="75"/>
      <c r="B155" s="75"/>
      <c r="C155" s="75"/>
      <c r="F155" s="105"/>
    </row>
    <row r="156" spans="1:6" s="106" customFormat="1" x14ac:dyDescent="0.2">
      <c r="A156" s="75"/>
      <c r="B156" s="75"/>
      <c r="C156" s="75"/>
      <c r="F156" s="105"/>
    </row>
    <row r="157" spans="1:6" s="106" customFormat="1" x14ac:dyDescent="0.2">
      <c r="A157" s="75"/>
      <c r="B157" s="75"/>
      <c r="C157" s="75"/>
      <c r="F157" s="105"/>
    </row>
    <row r="158" spans="1:6" s="106" customFormat="1" x14ac:dyDescent="0.2">
      <c r="A158" s="75"/>
      <c r="B158" s="75"/>
      <c r="C158" s="75"/>
      <c r="F158" s="105"/>
    </row>
    <row r="159" spans="1:6" s="106" customFormat="1" x14ac:dyDescent="0.2">
      <c r="A159" s="75"/>
      <c r="B159" s="75"/>
      <c r="C159" s="75"/>
      <c r="F159" s="105"/>
    </row>
    <row r="160" spans="1:6" s="106" customFormat="1" x14ac:dyDescent="0.2">
      <c r="A160" s="75"/>
      <c r="B160" s="75"/>
      <c r="C160" s="75"/>
      <c r="F160" s="105"/>
    </row>
    <row r="161" spans="1:6" s="106" customFormat="1" x14ac:dyDescent="0.2">
      <c r="A161" s="75"/>
      <c r="B161" s="75"/>
      <c r="C161" s="75"/>
      <c r="F161" s="105"/>
    </row>
    <row r="162" spans="1:6" s="106" customFormat="1" x14ac:dyDescent="0.2">
      <c r="A162" s="75"/>
      <c r="B162" s="75"/>
      <c r="C162" s="75"/>
      <c r="F162" s="105"/>
    </row>
    <row r="163" spans="1:6" s="106" customFormat="1" x14ac:dyDescent="0.2">
      <c r="A163" s="75"/>
      <c r="B163" s="75"/>
      <c r="C163" s="75"/>
      <c r="F163" s="105"/>
    </row>
    <row r="164" spans="1:6" s="106" customFormat="1" x14ac:dyDescent="0.2">
      <c r="A164" s="75"/>
      <c r="B164" s="75"/>
      <c r="C164" s="75"/>
      <c r="F164" s="105"/>
    </row>
    <row r="165" spans="1:6" s="106" customFormat="1" x14ac:dyDescent="0.2">
      <c r="A165" s="75"/>
      <c r="B165" s="75"/>
      <c r="C165" s="75"/>
      <c r="F165" s="105"/>
    </row>
    <row r="166" spans="1:6" s="106" customFormat="1" x14ac:dyDescent="0.2">
      <c r="A166" s="75"/>
      <c r="B166" s="75"/>
      <c r="C166" s="75"/>
      <c r="F166" s="105"/>
    </row>
    <row r="167" spans="1:6" s="106" customFormat="1" x14ac:dyDescent="0.2">
      <c r="A167" s="75"/>
      <c r="B167" s="75"/>
      <c r="C167" s="75"/>
      <c r="F167" s="105"/>
    </row>
    <row r="168" spans="1:6" s="106" customFormat="1" x14ac:dyDescent="0.2">
      <c r="A168" s="75"/>
      <c r="B168" s="75"/>
      <c r="C168" s="75"/>
      <c r="F168" s="105"/>
    </row>
    <row r="169" spans="1:6" s="106" customFormat="1" x14ac:dyDescent="0.2">
      <c r="A169" s="75"/>
      <c r="B169" s="75"/>
      <c r="C169" s="75"/>
      <c r="F169" s="105"/>
    </row>
    <row r="170" spans="1:6" s="106" customFormat="1" x14ac:dyDescent="0.2">
      <c r="A170" s="75"/>
      <c r="B170" s="75"/>
      <c r="C170" s="75"/>
      <c r="F170" s="105"/>
    </row>
    <row r="171" spans="1:6" s="106" customFormat="1" x14ac:dyDescent="0.2">
      <c r="A171" s="75"/>
      <c r="B171" s="75"/>
      <c r="C171" s="75"/>
      <c r="F171" s="105"/>
    </row>
    <row r="172" spans="1:6" s="106" customFormat="1" x14ac:dyDescent="0.2">
      <c r="A172" s="75"/>
      <c r="B172" s="75"/>
      <c r="C172" s="75"/>
      <c r="F172" s="105"/>
    </row>
    <row r="173" spans="1:6" s="106" customFormat="1" x14ac:dyDescent="0.2">
      <c r="A173" s="75"/>
      <c r="B173" s="75"/>
      <c r="C173" s="75"/>
      <c r="F173" s="105"/>
    </row>
    <row r="174" spans="1:6" s="106" customFormat="1" x14ac:dyDescent="0.2">
      <c r="A174" s="75"/>
      <c r="B174" s="75"/>
      <c r="C174" s="75"/>
      <c r="F174" s="105"/>
    </row>
    <row r="175" spans="1:6" s="106" customFormat="1" x14ac:dyDescent="0.2">
      <c r="A175" s="75"/>
      <c r="B175" s="75"/>
      <c r="C175" s="75"/>
      <c r="F175" s="105"/>
    </row>
    <row r="176" spans="1:6" s="106" customFormat="1" x14ac:dyDescent="0.2">
      <c r="A176" s="75"/>
      <c r="B176" s="75"/>
      <c r="C176" s="75"/>
      <c r="F176" s="105"/>
    </row>
    <row r="177" spans="1:6" s="106" customFormat="1" x14ac:dyDescent="0.2">
      <c r="A177" s="75"/>
      <c r="B177" s="75"/>
      <c r="C177" s="75"/>
      <c r="F177" s="105"/>
    </row>
    <row r="178" spans="1:6" s="106" customFormat="1" x14ac:dyDescent="0.2">
      <c r="A178" s="75"/>
      <c r="B178" s="75"/>
      <c r="C178" s="75"/>
      <c r="F178" s="105"/>
    </row>
    <row r="179" spans="1:6" s="106" customFormat="1" x14ac:dyDescent="0.2">
      <c r="A179" s="75"/>
      <c r="B179" s="75"/>
      <c r="C179" s="75"/>
      <c r="F179" s="105"/>
    </row>
    <row r="180" spans="1:6" s="106" customFormat="1" x14ac:dyDescent="0.2">
      <c r="A180" s="75"/>
      <c r="B180" s="75"/>
      <c r="C180" s="75"/>
      <c r="F180" s="105"/>
    </row>
    <row r="181" spans="1:6" s="106" customFormat="1" x14ac:dyDescent="0.2">
      <c r="A181" s="75"/>
      <c r="B181" s="75"/>
      <c r="C181" s="75"/>
      <c r="F181" s="105"/>
    </row>
    <row r="182" spans="1:6" s="106" customFormat="1" x14ac:dyDescent="0.2">
      <c r="A182" s="75"/>
      <c r="B182" s="75"/>
      <c r="C182" s="75"/>
      <c r="F182" s="105"/>
    </row>
    <row r="183" spans="1:6" s="106" customFormat="1" x14ac:dyDescent="0.2">
      <c r="A183" s="75"/>
      <c r="B183" s="75"/>
      <c r="C183" s="75"/>
      <c r="F183" s="105"/>
    </row>
    <row r="184" spans="1:6" s="106" customFormat="1" x14ac:dyDescent="0.2">
      <c r="A184" s="75"/>
      <c r="B184" s="75"/>
      <c r="C184" s="75"/>
      <c r="F184" s="105"/>
    </row>
    <row r="185" spans="1:6" s="106" customFormat="1" x14ac:dyDescent="0.2">
      <c r="A185" s="75"/>
      <c r="B185" s="75"/>
      <c r="C185" s="75"/>
      <c r="F185" s="105"/>
    </row>
    <row r="186" spans="1:6" s="106" customFormat="1" x14ac:dyDescent="0.2">
      <c r="A186" s="75"/>
      <c r="B186" s="75"/>
      <c r="C186" s="75"/>
      <c r="F186" s="105"/>
    </row>
    <row r="187" spans="1:6" s="106" customFormat="1" x14ac:dyDescent="0.2">
      <c r="A187" s="75"/>
      <c r="B187" s="75"/>
      <c r="C187" s="75"/>
      <c r="F187" s="105"/>
    </row>
    <row r="188" spans="1:6" s="106" customFormat="1" x14ac:dyDescent="0.2">
      <c r="A188" s="75"/>
      <c r="B188" s="75"/>
      <c r="C188" s="75"/>
      <c r="F188" s="105"/>
    </row>
    <row r="189" spans="1:6" s="106" customFormat="1" x14ac:dyDescent="0.2">
      <c r="A189" s="75"/>
      <c r="B189" s="75"/>
      <c r="C189" s="75"/>
      <c r="F189" s="105"/>
    </row>
    <row r="190" spans="1:6" s="106" customFormat="1" x14ac:dyDescent="0.2">
      <c r="A190" s="75"/>
      <c r="B190" s="75"/>
      <c r="C190" s="75"/>
      <c r="F190" s="105"/>
    </row>
    <row r="191" spans="1:6" s="106" customFormat="1" x14ac:dyDescent="0.2">
      <c r="A191" s="75"/>
      <c r="B191" s="75"/>
      <c r="C191" s="75"/>
      <c r="F191" s="105"/>
    </row>
    <row r="192" spans="1:6" s="106" customFormat="1" x14ac:dyDescent="0.2">
      <c r="A192" s="75"/>
      <c r="B192" s="75"/>
      <c r="C192" s="75"/>
      <c r="F192" s="105"/>
    </row>
    <row r="193" spans="1:6" s="106" customFormat="1" x14ac:dyDescent="0.2">
      <c r="A193" s="75"/>
      <c r="B193" s="75"/>
      <c r="C193" s="75"/>
      <c r="F193" s="105"/>
    </row>
    <row r="194" spans="1:6" s="106" customFormat="1" x14ac:dyDescent="0.2">
      <c r="A194" s="75"/>
      <c r="B194" s="75"/>
      <c r="C194" s="75"/>
      <c r="F194" s="105"/>
    </row>
    <row r="195" spans="1:6" s="106" customFormat="1" x14ac:dyDescent="0.2">
      <c r="A195" s="75"/>
      <c r="B195" s="75"/>
      <c r="C195" s="75"/>
      <c r="F195" s="105"/>
    </row>
    <row r="196" spans="1:6" s="106" customFormat="1" x14ac:dyDescent="0.2">
      <c r="A196" s="75"/>
      <c r="B196" s="75"/>
      <c r="C196" s="75"/>
      <c r="F196" s="105"/>
    </row>
    <row r="197" spans="1:6" s="106" customFormat="1" x14ac:dyDescent="0.2">
      <c r="A197" s="75"/>
      <c r="B197" s="75"/>
      <c r="C197" s="75"/>
      <c r="F197" s="105"/>
    </row>
    <row r="198" spans="1:6" s="106" customFormat="1" x14ac:dyDescent="0.2">
      <c r="A198" s="75"/>
      <c r="B198" s="75"/>
      <c r="C198" s="75"/>
      <c r="F198" s="105"/>
    </row>
    <row r="199" spans="1:6" s="106" customFormat="1" x14ac:dyDescent="0.2">
      <c r="A199" s="75"/>
      <c r="B199" s="75"/>
      <c r="C199" s="75"/>
      <c r="F199" s="105"/>
    </row>
    <row r="200" spans="1:6" s="106" customFormat="1" x14ac:dyDescent="0.2">
      <c r="A200" s="75"/>
      <c r="B200" s="75"/>
      <c r="C200" s="75"/>
      <c r="F200" s="105"/>
    </row>
    <row r="201" spans="1:6" s="106" customFormat="1" x14ac:dyDescent="0.2">
      <c r="A201" s="75"/>
      <c r="B201" s="75"/>
      <c r="C201" s="75"/>
      <c r="F201" s="105"/>
    </row>
    <row r="202" spans="1:6" s="106" customFormat="1" x14ac:dyDescent="0.2">
      <c r="A202" s="75"/>
      <c r="B202" s="75"/>
      <c r="C202" s="75"/>
      <c r="F202" s="105"/>
    </row>
    <row r="203" spans="1:6" s="106" customFormat="1" x14ac:dyDescent="0.2">
      <c r="A203" s="75"/>
      <c r="B203" s="75"/>
      <c r="C203" s="75"/>
      <c r="F203" s="105"/>
    </row>
    <row r="204" spans="1:6" s="106" customFormat="1" x14ac:dyDescent="0.2">
      <c r="A204" s="75"/>
      <c r="B204" s="75"/>
      <c r="C204" s="75"/>
      <c r="F204" s="105"/>
    </row>
    <row r="205" spans="1:6" s="106" customFormat="1" x14ac:dyDescent="0.2">
      <c r="A205" s="75"/>
      <c r="B205" s="75"/>
      <c r="C205" s="75"/>
      <c r="F205" s="105"/>
    </row>
    <row r="206" spans="1:6" s="106" customFormat="1" x14ac:dyDescent="0.2">
      <c r="A206" s="75"/>
      <c r="B206" s="75"/>
      <c r="C206" s="75"/>
      <c r="F206" s="105"/>
    </row>
    <row r="207" spans="1:6" s="106" customFormat="1" x14ac:dyDescent="0.2">
      <c r="A207" s="75"/>
      <c r="B207" s="75"/>
      <c r="C207" s="75"/>
      <c r="F207" s="105"/>
    </row>
    <row r="208" spans="1:6" s="106" customFormat="1" x14ac:dyDescent="0.2">
      <c r="A208" s="75"/>
      <c r="B208" s="75"/>
      <c r="C208" s="75"/>
      <c r="F208" s="105"/>
    </row>
    <row r="209" spans="1:6" s="106" customFormat="1" x14ac:dyDescent="0.2">
      <c r="A209" s="75"/>
      <c r="B209" s="75"/>
      <c r="C209" s="75"/>
      <c r="F209" s="105"/>
    </row>
    <row r="210" spans="1:6" s="106" customFormat="1" x14ac:dyDescent="0.2">
      <c r="A210" s="75"/>
      <c r="B210" s="75"/>
      <c r="C210" s="75"/>
      <c r="F210" s="105"/>
    </row>
    <row r="211" spans="1:6" s="106" customFormat="1" x14ac:dyDescent="0.2">
      <c r="A211" s="75"/>
      <c r="B211" s="75"/>
      <c r="C211" s="75"/>
      <c r="F211" s="105"/>
    </row>
    <row r="212" spans="1:6" s="106" customFormat="1" x14ac:dyDescent="0.2">
      <c r="A212" s="75"/>
      <c r="B212" s="75"/>
      <c r="C212" s="75"/>
      <c r="F212" s="105"/>
    </row>
    <row r="213" spans="1:6" s="106" customFormat="1" x14ac:dyDescent="0.2">
      <c r="A213" s="75"/>
      <c r="B213" s="75"/>
      <c r="C213" s="75"/>
      <c r="F213" s="105"/>
    </row>
    <row r="214" spans="1:6" s="106" customFormat="1" x14ac:dyDescent="0.2">
      <c r="A214" s="75"/>
      <c r="B214" s="75"/>
      <c r="C214" s="75"/>
      <c r="F214" s="105"/>
    </row>
    <row r="215" spans="1:6" s="106" customFormat="1" x14ac:dyDescent="0.2">
      <c r="A215" s="75"/>
      <c r="B215" s="75"/>
      <c r="C215" s="75"/>
      <c r="F215" s="105"/>
    </row>
    <row r="216" spans="1:6" s="106" customFormat="1" x14ac:dyDescent="0.2">
      <c r="A216" s="75"/>
      <c r="B216" s="75"/>
      <c r="C216" s="75"/>
      <c r="F216" s="105"/>
    </row>
    <row r="217" spans="1:6" s="106" customFormat="1" x14ac:dyDescent="0.2">
      <c r="A217" s="75"/>
      <c r="B217" s="75"/>
      <c r="C217" s="75"/>
      <c r="F217" s="105"/>
    </row>
    <row r="218" spans="1:6" s="106" customFormat="1" x14ac:dyDescent="0.2">
      <c r="A218" s="75"/>
      <c r="B218" s="75"/>
      <c r="C218" s="75"/>
      <c r="F218" s="105"/>
    </row>
    <row r="219" spans="1:6" s="106" customFormat="1" x14ac:dyDescent="0.2">
      <c r="A219" s="75"/>
      <c r="B219" s="75"/>
      <c r="C219" s="75"/>
      <c r="F219" s="105"/>
    </row>
    <row r="220" spans="1:6" s="106" customFormat="1" x14ac:dyDescent="0.2">
      <c r="A220" s="75"/>
      <c r="B220" s="75"/>
      <c r="C220" s="75"/>
      <c r="F220" s="105"/>
    </row>
    <row r="221" spans="1:6" s="106" customFormat="1" x14ac:dyDescent="0.2">
      <c r="A221" s="75"/>
      <c r="B221" s="75"/>
      <c r="C221" s="75"/>
      <c r="F221" s="105"/>
    </row>
    <row r="222" spans="1:6" s="106" customFormat="1" x14ac:dyDescent="0.2">
      <c r="A222" s="75"/>
      <c r="B222" s="75"/>
      <c r="C222" s="75"/>
      <c r="F222" s="105"/>
    </row>
    <row r="223" spans="1:6" s="106" customFormat="1" x14ac:dyDescent="0.2">
      <c r="A223" s="75"/>
      <c r="B223" s="75"/>
      <c r="C223" s="75"/>
      <c r="F223" s="105"/>
    </row>
    <row r="224" spans="1:6" s="106" customFormat="1" x14ac:dyDescent="0.2">
      <c r="A224" s="75"/>
      <c r="B224" s="75"/>
      <c r="C224" s="75"/>
      <c r="F224" s="105"/>
    </row>
    <row r="225" spans="1:6" s="106" customFormat="1" x14ac:dyDescent="0.2">
      <c r="A225" s="75"/>
      <c r="B225" s="75"/>
      <c r="C225" s="75"/>
      <c r="F225" s="105"/>
    </row>
    <row r="226" spans="1:6" s="106" customFormat="1" x14ac:dyDescent="0.2">
      <c r="A226" s="75"/>
      <c r="B226" s="75"/>
      <c r="C226" s="75"/>
      <c r="F226" s="105"/>
    </row>
    <row r="227" spans="1:6" s="106" customFormat="1" x14ac:dyDescent="0.2">
      <c r="A227" s="75"/>
      <c r="B227" s="75"/>
      <c r="C227" s="75"/>
      <c r="F227" s="105"/>
    </row>
    <row r="228" spans="1:6" s="106" customFormat="1" x14ac:dyDescent="0.2">
      <c r="A228" s="75"/>
      <c r="B228" s="75"/>
      <c r="C228" s="75"/>
      <c r="F228" s="105"/>
    </row>
    <row r="229" spans="1:6" s="106" customFormat="1" x14ac:dyDescent="0.2">
      <c r="A229" s="75"/>
      <c r="B229" s="75"/>
      <c r="C229" s="75"/>
      <c r="F229" s="105"/>
    </row>
    <row r="230" spans="1:6" s="106" customFormat="1" x14ac:dyDescent="0.2">
      <c r="A230" s="75"/>
      <c r="B230" s="75"/>
      <c r="C230" s="75"/>
      <c r="F230" s="105"/>
    </row>
    <row r="231" spans="1:6" s="106" customFormat="1" x14ac:dyDescent="0.2">
      <c r="A231" s="75"/>
      <c r="B231" s="75"/>
      <c r="C231" s="75"/>
      <c r="F231" s="105"/>
    </row>
    <row r="232" spans="1:6" s="106" customFormat="1" x14ac:dyDescent="0.2">
      <c r="A232" s="75"/>
      <c r="B232" s="75"/>
      <c r="C232" s="75"/>
      <c r="F232" s="105"/>
    </row>
    <row r="233" spans="1:6" s="106" customFormat="1" x14ac:dyDescent="0.2">
      <c r="A233" s="75"/>
      <c r="B233" s="75"/>
      <c r="C233" s="75"/>
      <c r="F233" s="105"/>
    </row>
    <row r="234" spans="1:6" s="106" customFormat="1" x14ac:dyDescent="0.2">
      <c r="A234" s="75"/>
      <c r="B234" s="75"/>
      <c r="C234" s="75"/>
      <c r="F234" s="105"/>
    </row>
    <row r="235" spans="1:6" s="106" customFormat="1" x14ac:dyDescent="0.2">
      <c r="A235" s="75"/>
      <c r="B235" s="75"/>
      <c r="C235" s="75"/>
      <c r="F235" s="105"/>
    </row>
    <row r="236" spans="1:6" s="106" customFormat="1" x14ac:dyDescent="0.2">
      <c r="A236" s="75"/>
      <c r="B236" s="75"/>
      <c r="C236" s="75"/>
      <c r="F236" s="105"/>
    </row>
    <row r="237" spans="1:6" s="106" customFormat="1" x14ac:dyDescent="0.2">
      <c r="A237" s="75"/>
      <c r="B237" s="75"/>
      <c r="C237" s="75"/>
      <c r="F237" s="105"/>
    </row>
    <row r="238" spans="1:6" s="106" customFormat="1" x14ac:dyDescent="0.2">
      <c r="A238" s="75"/>
      <c r="B238" s="75"/>
      <c r="C238" s="75"/>
      <c r="F238" s="105"/>
    </row>
    <row r="239" spans="1:6" s="106" customFormat="1" x14ac:dyDescent="0.2">
      <c r="A239" s="75"/>
      <c r="B239" s="75"/>
      <c r="C239" s="75"/>
      <c r="F239" s="105"/>
    </row>
    <row r="240" spans="1:6" s="106" customFormat="1" x14ac:dyDescent="0.2">
      <c r="A240" s="75"/>
      <c r="B240" s="75"/>
      <c r="C240" s="75"/>
      <c r="F240" s="105"/>
    </row>
    <row r="241" spans="1:6" s="106" customFormat="1" x14ac:dyDescent="0.2">
      <c r="A241" s="75"/>
      <c r="B241" s="75"/>
      <c r="C241" s="75"/>
      <c r="F241" s="105"/>
    </row>
    <row r="242" spans="1:6" s="106" customFormat="1" x14ac:dyDescent="0.2">
      <c r="A242" s="75"/>
      <c r="B242" s="75"/>
      <c r="C242" s="75"/>
      <c r="F242" s="105"/>
    </row>
    <row r="243" spans="1:6" s="106" customFormat="1" x14ac:dyDescent="0.2">
      <c r="A243" s="75"/>
      <c r="B243" s="75"/>
      <c r="C243" s="75"/>
      <c r="F243" s="105"/>
    </row>
    <row r="244" spans="1:6" s="106" customFormat="1" x14ac:dyDescent="0.2">
      <c r="A244" s="75"/>
      <c r="B244" s="75"/>
      <c r="C244" s="75"/>
      <c r="F244" s="105"/>
    </row>
    <row r="245" spans="1:6" s="106" customFormat="1" x14ac:dyDescent="0.2">
      <c r="A245" s="75"/>
      <c r="B245" s="75"/>
      <c r="C245" s="75"/>
      <c r="F245" s="105"/>
    </row>
    <row r="246" spans="1:6" s="106" customFormat="1" x14ac:dyDescent="0.2">
      <c r="A246" s="75"/>
      <c r="B246" s="75"/>
      <c r="C246" s="75"/>
      <c r="F246" s="105"/>
    </row>
    <row r="247" spans="1:6" s="106" customFormat="1" x14ac:dyDescent="0.2">
      <c r="A247" s="75"/>
      <c r="B247" s="75"/>
      <c r="C247" s="75"/>
      <c r="F247" s="105"/>
    </row>
    <row r="248" spans="1:6" s="106" customFormat="1" x14ac:dyDescent="0.2">
      <c r="A248" s="75"/>
      <c r="B248" s="75"/>
      <c r="C248" s="75"/>
      <c r="F248" s="105"/>
    </row>
    <row r="249" spans="1:6" s="106" customFormat="1" x14ac:dyDescent="0.2">
      <c r="A249" s="75"/>
      <c r="B249" s="75"/>
      <c r="C249" s="75"/>
      <c r="F249" s="105"/>
    </row>
    <row r="250" spans="1:6" s="106" customFormat="1" x14ac:dyDescent="0.2">
      <c r="A250" s="75"/>
      <c r="B250" s="75"/>
      <c r="C250" s="75"/>
      <c r="F250" s="105"/>
    </row>
    <row r="251" spans="1:6" s="106" customFormat="1" x14ac:dyDescent="0.2">
      <c r="A251" s="75"/>
      <c r="B251" s="75"/>
      <c r="C251" s="75"/>
      <c r="F251" s="105"/>
    </row>
    <row r="252" spans="1:6" s="106" customFormat="1" x14ac:dyDescent="0.2">
      <c r="A252" s="75"/>
      <c r="B252" s="75"/>
      <c r="C252" s="75"/>
      <c r="F252" s="105"/>
    </row>
    <row r="253" spans="1:6" s="106" customFormat="1" x14ac:dyDescent="0.2">
      <c r="A253" s="75"/>
      <c r="B253" s="75"/>
      <c r="C253" s="75"/>
      <c r="F253" s="105"/>
    </row>
    <row r="254" spans="1:6" s="106" customFormat="1" x14ac:dyDescent="0.2">
      <c r="A254" s="75"/>
      <c r="B254" s="75"/>
      <c r="C254" s="75"/>
      <c r="F254" s="105"/>
    </row>
    <row r="255" spans="1:6" s="106" customFormat="1" x14ac:dyDescent="0.2">
      <c r="A255" s="75"/>
      <c r="B255" s="75"/>
      <c r="C255" s="75"/>
      <c r="F255" s="105"/>
    </row>
    <row r="256" spans="1:6" s="106" customFormat="1" x14ac:dyDescent="0.2">
      <c r="A256" s="75"/>
      <c r="B256" s="75"/>
      <c r="C256" s="75"/>
      <c r="F256" s="105"/>
    </row>
    <row r="257" spans="1:6" s="106" customFormat="1" x14ac:dyDescent="0.2">
      <c r="A257" s="75"/>
      <c r="B257" s="75"/>
      <c r="C257" s="75"/>
      <c r="F257" s="105"/>
    </row>
    <row r="258" spans="1:6" s="106" customFormat="1" x14ac:dyDescent="0.2">
      <c r="A258" s="75"/>
      <c r="B258" s="75"/>
      <c r="C258" s="75"/>
      <c r="F258" s="105"/>
    </row>
    <row r="259" spans="1:6" s="106" customFormat="1" x14ac:dyDescent="0.2">
      <c r="A259" s="75"/>
      <c r="B259" s="75"/>
      <c r="C259" s="75"/>
      <c r="F259" s="105"/>
    </row>
    <row r="260" spans="1:6" s="106" customFormat="1" x14ac:dyDescent="0.2">
      <c r="A260" s="75"/>
      <c r="B260" s="75"/>
      <c r="C260" s="75"/>
      <c r="F260" s="105"/>
    </row>
    <row r="261" spans="1:6" s="106" customFormat="1" x14ac:dyDescent="0.2">
      <c r="A261" s="75"/>
      <c r="B261" s="75"/>
      <c r="C261" s="75"/>
      <c r="F261" s="105"/>
    </row>
    <row r="262" spans="1:6" s="106" customFormat="1" x14ac:dyDescent="0.2">
      <c r="A262" s="75"/>
      <c r="B262" s="75"/>
      <c r="C262" s="75"/>
      <c r="F262" s="105"/>
    </row>
    <row r="263" spans="1:6" s="106" customFormat="1" x14ac:dyDescent="0.2">
      <c r="A263" s="75"/>
      <c r="B263" s="75"/>
      <c r="C263" s="75"/>
      <c r="F263" s="105"/>
    </row>
    <row r="264" spans="1:6" s="106" customFormat="1" x14ac:dyDescent="0.2">
      <c r="A264" s="75"/>
      <c r="B264" s="75"/>
      <c r="C264" s="75"/>
      <c r="F264" s="105"/>
    </row>
    <row r="265" spans="1:6" s="106" customFormat="1" x14ac:dyDescent="0.2">
      <c r="A265" s="75"/>
      <c r="B265" s="75"/>
      <c r="C265" s="75"/>
      <c r="F265" s="105"/>
    </row>
    <row r="266" spans="1:6" s="106" customFormat="1" x14ac:dyDescent="0.2">
      <c r="A266" s="75"/>
      <c r="B266" s="75"/>
      <c r="C266" s="75"/>
      <c r="F266" s="105"/>
    </row>
    <row r="267" spans="1:6" s="106" customFormat="1" x14ac:dyDescent="0.2">
      <c r="A267" s="75"/>
      <c r="B267" s="75"/>
      <c r="C267" s="75"/>
      <c r="F267" s="105"/>
    </row>
    <row r="268" spans="1:6" s="106" customFormat="1" x14ac:dyDescent="0.2">
      <c r="A268" s="75"/>
      <c r="B268" s="75"/>
      <c r="C268" s="75"/>
      <c r="F268" s="105"/>
    </row>
    <row r="269" spans="1:6" s="106" customFormat="1" x14ac:dyDescent="0.2">
      <c r="A269" s="75"/>
      <c r="B269" s="75"/>
      <c r="C269" s="75"/>
      <c r="F269" s="105"/>
    </row>
    <row r="270" spans="1:6" s="106" customFormat="1" x14ac:dyDescent="0.2">
      <c r="A270" s="75"/>
      <c r="B270" s="75"/>
      <c r="C270" s="75"/>
      <c r="F270" s="105"/>
    </row>
    <row r="271" spans="1:6" s="106" customFormat="1" x14ac:dyDescent="0.2">
      <c r="A271" s="75"/>
      <c r="B271" s="75"/>
      <c r="C271" s="75"/>
      <c r="F271" s="105"/>
    </row>
    <row r="272" spans="1:6" s="106" customFormat="1" x14ac:dyDescent="0.2">
      <c r="A272" s="75"/>
      <c r="B272" s="75"/>
      <c r="C272" s="75"/>
      <c r="F272" s="105"/>
    </row>
    <row r="273" spans="1:6" s="106" customFormat="1" x14ac:dyDescent="0.2">
      <c r="A273" s="75"/>
      <c r="B273" s="75"/>
      <c r="C273" s="75"/>
      <c r="F273" s="105"/>
    </row>
    <row r="274" spans="1:6" s="106" customFormat="1" x14ac:dyDescent="0.2">
      <c r="A274" s="75"/>
      <c r="B274" s="75"/>
      <c r="C274" s="75"/>
      <c r="F274" s="105"/>
    </row>
    <row r="275" spans="1:6" s="106" customFormat="1" x14ac:dyDescent="0.2">
      <c r="A275" s="75"/>
      <c r="B275" s="75"/>
      <c r="C275" s="75"/>
      <c r="F275" s="105"/>
    </row>
    <row r="276" spans="1:6" s="106" customFormat="1" x14ac:dyDescent="0.2">
      <c r="A276" s="75"/>
      <c r="B276" s="75"/>
      <c r="C276" s="75"/>
      <c r="F276" s="105"/>
    </row>
    <row r="277" spans="1:6" s="106" customFormat="1" x14ac:dyDescent="0.2">
      <c r="A277" s="75"/>
      <c r="B277" s="75"/>
      <c r="C277" s="75"/>
      <c r="F277" s="105"/>
    </row>
    <row r="278" spans="1:6" s="106" customFormat="1" x14ac:dyDescent="0.2">
      <c r="A278" s="75"/>
      <c r="B278" s="75"/>
      <c r="C278" s="75"/>
      <c r="F278" s="105"/>
    </row>
    <row r="279" spans="1:6" s="106" customFormat="1" x14ac:dyDescent="0.2">
      <c r="A279" s="75"/>
      <c r="B279" s="75"/>
      <c r="C279" s="75"/>
      <c r="F279" s="105"/>
    </row>
    <row r="280" spans="1:6" s="106" customFormat="1" x14ac:dyDescent="0.2">
      <c r="A280" s="75"/>
      <c r="B280" s="75"/>
      <c r="C280" s="75"/>
      <c r="F280" s="105"/>
    </row>
    <row r="281" spans="1:6" s="106" customFormat="1" x14ac:dyDescent="0.2">
      <c r="A281" s="75"/>
      <c r="B281" s="75"/>
      <c r="C281" s="75"/>
      <c r="F281" s="105"/>
    </row>
    <row r="282" spans="1:6" s="106" customFormat="1" x14ac:dyDescent="0.2">
      <c r="A282" s="75"/>
      <c r="B282" s="75"/>
      <c r="C282" s="75"/>
      <c r="F282" s="105"/>
    </row>
    <row r="283" spans="1:6" s="106" customFormat="1" x14ac:dyDescent="0.2">
      <c r="A283" s="75"/>
      <c r="B283" s="75"/>
      <c r="C283" s="75"/>
      <c r="F283" s="105"/>
    </row>
    <row r="284" spans="1:6" s="106" customFormat="1" x14ac:dyDescent="0.2">
      <c r="A284" s="75"/>
      <c r="B284" s="75"/>
      <c r="C284" s="75"/>
      <c r="F284" s="105"/>
    </row>
    <row r="285" spans="1:6" s="106" customFormat="1" x14ac:dyDescent="0.2">
      <c r="A285" s="75"/>
      <c r="B285" s="75"/>
      <c r="C285" s="75"/>
      <c r="F285" s="105"/>
    </row>
    <row r="286" spans="1:6" s="106" customFormat="1" x14ac:dyDescent="0.2">
      <c r="A286" s="75"/>
      <c r="B286" s="75"/>
      <c r="C286" s="75"/>
      <c r="F286" s="105"/>
    </row>
    <row r="287" spans="1:6" s="106" customFormat="1" x14ac:dyDescent="0.2">
      <c r="A287" s="75"/>
      <c r="B287" s="75"/>
      <c r="C287" s="75"/>
      <c r="F287" s="105"/>
    </row>
    <row r="288" spans="1:6" s="106" customFormat="1" x14ac:dyDescent="0.2">
      <c r="A288" s="75"/>
      <c r="B288" s="75"/>
      <c r="C288" s="75"/>
      <c r="F288" s="105"/>
    </row>
    <row r="289" spans="1:6" s="106" customFormat="1" x14ac:dyDescent="0.2">
      <c r="A289" s="75"/>
      <c r="B289" s="75"/>
      <c r="C289" s="75"/>
      <c r="F289" s="105"/>
    </row>
    <row r="290" spans="1:6" s="106" customFormat="1" x14ac:dyDescent="0.2">
      <c r="A290" s="75"/>
      <c r="B290" s="75"/>
      <c r="C290" s="75"/>
      <c r="F290" s="105"/>
    </row>
    <row r="291" spans="1:6" s="106" customFormat="1" x14ac:dyDescent="0.2">
      <c r="A291" s="75"/>
      <c r="B291" s="75"/>
      <c r="C291" s="75"/>
      <c r="F291" s="105"/>
    </row>
    <row r="292" spans="1:6" s="106" customFormat="1" x14ac:dyDescent="0.2">
      <c r="A292" s="75"/>
      <c r="B292" s="75"/>
      <c r="C292" s="75"/>
      <c r="F292" s="105"/>
    </row>
    <row r="293" spans="1:6" s="106" customFormat="1" x14ac:dyDescent="0.2">
      <c r="A293" s="75"/>
      <c r="B293" s="75"/>
      <c r="C293" s="75"/>
      <c r="F293" s="105"/>
    </row>
    <row r="294" spans="1:6" s="106" customFormat="1" x14ac:dyDescent="0.2">
      <c r="A294" s="75"/>
      <c r="B294" s="75"/>
      <c r="C294" s="75"/>
      <c r="F294" s="105"/>
    </row>
    <row r="295" spans="1:6" s="106" customFormat="1" x14ac:dyDescent="0.2">
      <c r="A295" s="75"/>
      <c r="B295" s="75"/>
      <c r="C295" s="75"/>
      <c r="F295" s="105"/>
    </row>
    <row r="296" spans="1:6" s="106" customFormat="1" x14ac:dyDescent="0.2">
      <c r="A296" s="75"/>
      <c r="B296" s="75"/>
      <c r="C296" s="75"/>
      <c r="F296" s="105"/>
    </row>
    <row r="297" spans="1:6" s="106" customFormat="1" x14ac:dyDescent="0.2">
      <c r="A297" s="75"/>
      <c r="B297" s="75"/>
      <c r="C297" s="75"/>
      <c r="F297" s="105"/>
    </row>
    <row r="298" spans="1:6" s="106" customFormat="1" x14ac:dyDescent="0.2">
      <c r="A298" s="75"/>
      <c r="B298" s="75"/>
      <c r="C298" s="75"/>
      <c r="F298" s="105"/>
    </row>
    <row r="299" spans="1:6" s="106" customFormat="1" x14ac:dyDescent="0.2">
      <c r="A299" s="75"/>
      <c r="B299" s="75"/>
      <c r="C299" s="75"/>
      <c r="F299" s="105"/>
    </row>
    <row r="300" spans="1:6" s="106" customFormat="1" x14ac:dyDescent="0.2">
      <c r="A300" s="75"/>
      <c r="B300" s="75"/>
      <c r="C300" s="75"/>
      <c r="F300" s="105"/>
    </row>
    <row r="301" spans="1:6" s="106" customFormat="1" x14ac:dyDescent="0.2">
      <c r="A301" s="75"/>
      <c r="B301" s="75"/>
      <c r="C301" s="75"/>
      <c r="F301" s="105"/>
    </row>
    <row r="302" spans="1:6" s="106" customFormat="1" x14ac:dyDescent="0.2">
      <c r="A302" s="75"/>
      <c r="B302" s="75"/>
      <c r="C302" s="75"/>
      <c r="F302" s="105"/>
    </row>
    <row r="303" spans="1:6" s="106" customFormat="1" x14ac:dyDescent="0.2">
      <c r="A303" s="75"/>
      <c r="B303" s="75"/>
      <c r="C303" s="75"/>
      <c r="F303" s="105"/>
    </row>
    <row r="304" spans="1:6" s="106" customFormat="1" x14ac:dyDescent="0.2">
      <c r="A304" s="75"/>
      <c r="B304" s="75"/>
      <c r="C304" s="75"/>
      <c r="F304" s="105"/>
    </row>
    <row r="305" spans="1:6" s="106" customFormat="1" x14ac:dyDescent="0.2">
      <c r="A305" s="75"/>
      <c r="B305" s="75"/>
      <c r="C305" s="75"/>
      <c r="F305" s="105"/>
    </row>
    <row r="306" spans="1:6" s="106" customFormat="1" x14ac:dyDescent="0.2">
      <c r="A306" s="75"/>
      <c r="B306" s="75"/>
      <c r="C306" s="75"/>
      <c r="F306" s="105"/>
    </row>
    <row r="307" spans="1:6" s="106" customFormat="1" x14ac:dyDescent="0.2">
      <c r="A307" s="75"/>
      <c r="B307" s="75"/>
      <c r="C307" s="75"/>
      <c r="F307" s="105"/>
    </row>
    <row r="308" spans="1:6" s="106" customFormat="1" x14ac:dyDescent="0.2">
      <c r="A308" s="75"/>
      <c r="B308" s="75"/>
      <c r="C308" s="75"/>
      <c r="F308" s="105"/>
    </row>
    <row r="309" spans="1:6" s="106" customFormat="1" x14ac:dyDescent="0.2">
      <c r="A309" s="75"/>
      <c r="B309" s="75"/>
      <c r="C309" s="75"/>
      <c r="F309" s="105"/>
    </row>
    <row r="310" spans="1:6" s="106" customFormat="1" x14ac:dyDescent="0.2">
      <c r="A310" s="75"/>
      <c r="B310" s="75"/>
      <c r="C310" s="75"/>
      <c r="F310" s="105"/>
    </row>
    <row r="311" spans="1:6" s="106" customFormat="1" x14ac:dyDescent="0.2">
      <c r="A311" s="75"/>
      <c r="B311" s="75"/>
      <c r="C311" s="75"/>
      <c r="F311" s="105"/>
    </row>
    <row r="312" spans="1:6" s="106" customFormat="1" x14ac:dyDescent="0.2">
      <c r="A312" s="75"/>
      <c r="B312" s="75"/>
      <c r="C312" s="75"/>
      <c r="F312" s="105"/>
    </row>
    <row r="313" spans="1:6" s="106" customFormat="1" x14ac:dyDescent="0.2">
      <c r="A313" s="75"/>
      <c r="B313" s="75"/>
      <c r="C313" s="75"/>
      <c r="F313" s="105"/>
    </row>
    <row r="314" spans="1:6" s="106" customFormat="1" x14ac:dyDescent="0.2">
      <c r="A314" s="75"/>
      <c r="B314" s="75"/>
      <c r="C314" s="75"/>
      <c r="F314" s="105"/>
    </row>
    <row r="315" spans="1:6" s="106" customFormat="1" x14ac:dyDescent="0.2">
      <c r="A315" s="75"/>
      <c r="B315" s="75"/>
      <c r="C315" s="75"/>
      <c r="F315" s="105"/>
    </row>
    <row r="316" spans="1:6" s="106" customFormat="1" x14ac:dyDescent="0.2">
      <c r="A316" s="75"/>
      <c r="B316" s="75"/>
      <c r="C316" s="75"/>
      <c r="F316" s="105"/>
    </row>
    <row r="317" spans="1:6" s="106" customFormat="1" x14ac:dyDescent="0.2">
      <c r="A317" s="75"/>
      <c r="B317" s="75"/>
      <c r="C317" s="75"/>
      <c r="F317" s="105"/>
    </row>
    <row r="318" spans="1:6" s="106" customFormat="1" x14ac:dyDescent="0.2">
      <c r="A318" s="75"/>
      <c r="B318" s="75"/>
      <c r="C318" s="75"/>
      <c r="F318" s="105"/>
    </row>
    <row r="319" spans="1:6" s="106" customFormat="1" x14ac:dyDescent="0.2">
      <c r="A319" s="75"/>
      <c r="B319" s="75"/>
      <c r="C319" s="75"/>
      <c r="F319" s="105"/>
    </row>
    <row r="320" spans="1:6" s="106" customFormat="1" x14ac:dyDescent="0.2">
      <c r="A320" s="75"/>
      <c r="B320" s="75"/>
      <c r="C320" s="75"/>
      <c r="F320" s="105"/>
    </row>
    <row r="321" spans="1:6" s="106" customFormat="1" x14ac:dyDescent="0.2">
      <c r="A321" s="75"/>
      <c r="B321" s="75"/>
      <c r="C321" s="75"/>
      <c r="F321" s="105"/>
    </row>
    <row r="322" spans="1:6" s="106" customFormat="1" x14ac:dyDescent="0.2">
      <c r="A322" s="75"/>
      <c r="B322" s="75"/>
      <c r="C322" s="75"/>
      <c r="F322" s="105"/>
    </row>
    <row r="323" spans="1:6" s="106" customFormat="1" x14ac:dyDescent="0.2">
      <c r="A323" s="75"/>
      <c r="B323" s="75"/>
      <c r="C323" s="75"/>
      <c r="F323" s="105"/>
    </row>
    <row r="324" spans="1:6" s="106" customFormat="1" x14ac:dyDescent="0.2">
      <c r="A324" s="75"/>
      <c r="B324" s="75"/>
      <c r="C324" s="75"/>
      <c r="F324" s="105"/>
    </row>
    <row r="325" spans="1:6" s="106" customFormat="1" x14ac:dyDescent="0.2">
      <c r="A325" s="75"/>
      <c r="B325" s="75"/>
      <c r="C325" s="75"/>
      <c r="F325" s="105"/>
    </row>
    <row r="326" spans="1:6" s="106" customFormat="1" x14ac:dyDescent="0.2">
      <c r="A326" s="75"/>
      <c r="B326" s="75"/>
      <c r="C326" s="75"/>
      <c r="F326" s="105"/>
    </row>
    <row r="327" spans="1:6" s="106" customFormat="1" x14ac:dyDescent="0.2">
      <c r="A327" s="75"/>
      <c r="B327" s="75"/>
      <c r="C327" s="75"/>
      <c r="F327" s="105"/>
    </row>
    <row r="328" spans="1:6" s="106" customFormat="1" x14ac:dyDescent="0.2">
      <c r="A328" s="75"/>
      <c r="B328" s="75"/>
      <c r="C328" s="75"/>
      <c r="F328" s="105"/>
    </row>
    <row r="329" spans="1:6" s="106" customFormat="1" x14ac:dyDescent="0.2">
      <c r="A329" s="75"/>
      <c r="B329" s="75"/>
      <c r="C329" s="75"/>
      <c r="F329" s="105"/>
    </row>
    <row r="330" spans="1:6" s="106" customFormat="1" x14ac:dyDescent="0.2">
      <c r="A330" s="75"/>
      <c r="B330" s="75"/>
      <c r="C330" s="75"/>
      <c r="F330" s="105"/>
    </row>
    <row r="331" spans="1:6" s="106" customFormat="1" x14ac:dyDescent="0.2">
      <c r="A331" s="75"/>
      <c r="B331" s="75"/>
      <c r="C331" s="75"/>
      <c r="F331" s="105"/>
    </row>
    <row r="332" spans="1:6" s="106" customFormat="1" x14ac:dyDescent="0.2">
      <c r="A332" s="75"/>
      <c r="B332" s="75"/>
      <c r="C332" s="75"/>
      <c r="F332" s="105"/>
    </row>
    <row r="333" spans="1:6" s="106" customFormat="1" x14ac:dyDescent="0.2">
      <c r="A333" s="75"/>
      <c r="B333" s="75"/>
      <c r="C333" s="75"/>
      <c r="F333" s="105"/>
    </row>
    <row r="334" spans="1:6" s="106" customFormat="1" x14ac:dyDescent="0.2">
      <c r="A334" s="75"/>
      <c r="B334" s="75"/>
      <c r="C334" s="75"/>
      <c r="F334" s="105"/>
    </row>
    <row r="335" spans="1:6" s="106" customFormat="1" x14ac:dyDescent="0.2">
      <c r="A335" s="75"/>
      <c r="B335" s="75"/>
      <c r="C335" s="75"/>
      <c r="F335" s="105"/>
    </row>
    <row r="336" spans="1:6" s="106" customFormat="1" x14ac:dyDescent="0.2">
      <c r="A336" s="75"/>
      <c r="B336" s="75"/>
      <c r="C336" s="75"/>
      <c r="F336" s="105"/>
    </row>
    <row r="337" spans="4:7" x14ac:dyDescent="0.2">
      <c r="D337" s="106"/>
      <c r="G337" s="106"/>
    </row>
    <row r="338" spans="4:7" x14ac:dyDescent="0.2">
      <c r="D338" s="106"/>
      <c r="G338" s="106"/>
    </row>
    <row r="339" spans="4:7" x14ac:dyDescent="0.2">
      <c r="D339" s="106"/>
      <c r="G339" s="106"/>
    </row>
    <row r="340" spans="4:7" x14ac:dyDescent="0.2">
      <c r="D340" s="106"/>
      <c r="G340" s="106"/>
    </row>
    <row r="341" spans="4:7" x14ac:dyDescent="0.2">
      <c r="D341" s="106"/>
      <c r="G341" s="106"/>
    </row>
    <row r="342" spans="4:7" x14ac:dyDescent="0.2">
      <c r="D342" s="106"/>
      <c r="G342" s="106"/>
    </row>
    <row r="343" spans="4:7" x14ac:dyDescent="0.2">
      <c r="D343" s="106"/>
      <c r="G343" s="106"/>
    </row>
    <row r="344" spans="4:7" x14ac:dyDescent="0.2">
      <c r="D344" s="106"/>
      <c r="G344" s="106"/>
    </row>
    <row r="345" spans="4:7" x14ac:dyDescent="0.2">
      <c r="D345" s="106"/>
      <c r="G345" s="106"/>
    </row>
    <row r="346" spans="4:7" x14ac:dyDescent="0.2">
      <c r="D346" s="106"/>
      <c r="G346" s="106"/>
    </row>
    <row r="347" spans="4:7" x14ac:dyDescent="0.2">
      <c r="D347" s="106"/>
      <c r="G347" s="106"/>
    </row>
    <row r="348" spans="4:7" x14ac:dyDescent="0.2">
      <c r="D348" s="106"/>
      <c r="G348" s="106"/>
    </row>
    <row r="349" spans="4:7" x14ac:dyDescent="0.2">
      <c r="D349" s="106"/>
      <c r="G349" s="106"/>
    </row>
    <row r="350" spans="4:7" x14ac:dyDescent="0.2">
      <c r="D350" s="106"/>
      <c r="G350" s="106"/>
    </row>
    <row r="351" spans="4:7" x14ac:dyDescent="0.2">
      <c r="D351" s="106"/>
      <c r="G351" s="106"/>
    </row>
    <row r="352" spans="4:7" x14ac:dyDescent="0.2">
      <c r="D352" s="106"/>
      <c r="G352" s="106"/>
    </row>
    <row r="353" spans="4:4" x14ac:dyDescent="0.2">
      <c r="D353" s="106"/>
    </row>
    <row r="354" spans="4:4" x14ac:dyDescent="0.2">
      <c r="D354" s="106"/>
    </row>
    <row r="355" spans="4:4" x14ac:dyDescent="0.2">
      <c r="D355" s="106"/>
    </row>
    <row r="356" spans="4:4" x14ac:dyDescent="0.2">
      <c r="D356" s="106"/>
    </row>
    <row r="357" spans="4:4" x14ac:dyDescent="0.2">
      <c r="D357" s="106"/>
    </row>
    <row r="358" spans="4:4" x14ac:dyDescent="0.2">
      <c r="D358" s="106"/>
    </row>
    <row r="359" spans="4:4" x14ac:dyDescent="0.2">
      <c r="D359" s="106"/>
    </row>
    <row r="360" spans="4:4" x14ac:dyDescent="0.2">
      <c r="D360" s="106"/>
    </row>
    <row r="361" spans="4:4" x14ac:dyDescent="0.2">
      <c r="D361" s="106"/>
    </row>
    <row r="362" spans="4:4" x14ac:dyDescent="0.2">
      <c r="D362" s="106"/>
    </row>
    <row r="363" spans="4:4" x14ac:dyDescent="0.2">
      <c r="D363" s="106"/>
    </row>
    <row r="364" spans="4:4" x14ac:dyDescent="0.2">
      <c r="D364" s="106"/>
    </row>
    <row r="365" spans="4:4" x14ac:dyDescent="0.2">
      <c r="D365" s="106"/>
    </row>
    <row r="366" spans="4:4" x14ac:dyDescent="0.2">
      <c r="D366" s="106"/>
    </row>
    <row r="367" spans="4:4" x14ac:dyDescent="0.2">
      <c r="D367" s="106"/>
    </row>
    <row r="368" spans="4:4" x14ac:dyDescent="0.2">
      <c r="D368" s="106"/>
    </row>
    <row r="369" spans="4:4" x14ac:dyDescent="0.2">
      <c r="D369" s="106"/>
    </row>
    <row r="370" spans="4:4" x14ac:dyDescent="0.2">
      <c r="D370" s="106"/>
    </row>
    <row r="371" spans="4:4" x14ac:dyDescent="0.2">
      <c r="D371" s="106"/>
    </row>
    <row r="372" spans="4:4" x14ac:dyDescent="0.2">
      <c r="D372" s="106"/>
    </row>
    <row r="373" spans="4:4" x14ac:dyDescent="0.2">
      <c r="D373" s="106"/>
    </row>
    <row r="374" spans="4:4" x14ac:dyDescent="0.2">
      <c r="D374" s="106"/>
    </row>
    <row r="375" spans="4:4" x14ac:dyDescent="0.2">
      <c r="D375" s="106"/>
    </row>
    <row r="376" spans="4:4" x14ac:dyDescent="0.2">
      <c r="D376" s="106"/>
    </row>
    <row r="377" spans="4:4" x14ac:dyDescent="0.2">
      <c r="D377" s="106"/>
    </row>
    <row r="378" spans="4:4" x14ac:dyDescent="0.2">
      <c r="D378" s="106"/>
    </row>
    <row r="379" spans="4:4" x14ac:dyDescent="0.2">
      <c r="D379" s="106"/>
    </row>
    <row r="380" spans="4:4" x14ac:dyDescent="0.2">
      <c r="D380" s="106"/>
    </row>
    <row r="381" spans="4:4" x14ac:dyDescent="0.2">
      <c r="D381" s="106"/>
    </row>
    <row r="382" spans="4:4" x14ac:dyDescent="0.2">
      <c r="D382" s="106"/>
    </row>
    <row r="383" spans="4:4" x14ac:dyDescent="0.2">
      <c r="D383" s="106"/>
    </row>
    <row r="384" spans="4:4" x14ac:dyDescent="0.2">
      <c r="D384" s="106"/>
    </row>
    <row r="385" spans="4:4" x14ac:dyDescent="0.2">
      <c r="D385" s="106"/>
    </row>
    <row r="386" spans="4:4" x14ac:dyDescent="0.2">
      <c r="D386" s="106"/>
    </row>
    <row r="387" spans="4:4" x14ac:dyDescent="0.2">
      <c r="D387" s="106"/>
    </row>
    <row r="388" spans="4:4" x14ac:dyDescent="0.2">
      <c r="D388" s="106"/>
    </row>
    <row r="389" spans="4:4" x14ac:dyDescent="0.2">
      <c r="D389" s="106"/>
    </row>
    <row r="390" spans="4:4" x14ac:dyDescent="0.2">
      <c r="D390" s="106"/>
    </row>
    <row r="391" spans="4:4" x14ac:dyDescent="0.2">
      <c r="D391" s="106"/>
    </row>
    <row r="392" spans="4:4" x14ac:dyDescent="0.2">
      <c r="D392" s="106"/>
    </row>
    <row r="393" spans="4:4" x14ac:dyDescent="0.2">
      <c r="D393" s="106"/>
    </row>
    <row r="394" spans="4:4" x14ac:dyDescent="0.2">
      <c r="D394" s="106"/>
    </row>
    <row r="395" spans="4:4" x14ac:dyDescent="0.2">
      <c r="D395" s="106"/>
    </row>
    <row r="396" spans="4:4" x14ac:dyDescent="0.2">
      <c r="D396" s="106"/>
    </row>
    <row r="397" spans="4:4" x14ac:dyDescent="0.2">
      <c r="D397" s="106"/>
    </row>
    <row r="398" spans="4:4" x14ac:dyDescent="0.2">
      <c r="D398" s="106"/>
    </row>
    <row r="399" spans="4:4" x14ac:dyDescent="0.2">
      <c r="D399" s="106"/>
    </row>
    <row r="400" spans="4:4" x14ac:dyDescent="0.2">
      <c r="D400" s="106"/>
    </row>
    <row r="401" spans="4:4" x14ac:dyDescent="0.2">
      <c r="D401" s="106"/>
    </row>
    <row r="402" spans="4:4" x14ac:dyDescent="0.2">
      <c r="D402" s="106"/>
    </row>
    <row r="403" spans="4:4" x14ac:dyDescent="0.2">
      <c r="D403" s="106"/>
    </row>
    <row r="404" spans="4:4" x14ac:dyDescent="0.2">
      <c r="D404" s="106"/>
    </row>
    <row r="405" spans="4:4" x14ac:dyDescent="0.2">
      <c r="D405" s="106"/>
    </row>
    <row r="406" spans="4:4" x14ac:dyDescent="0.2">
      <c r="D406" s="106"/>
    </row>
    <row r="407" spans="4:4" x14ac:dyDescent="0.2">
      <c r="D407" s="106"/>
    </row>
    <row r="408" spans="4:4" x14ac:dyDescent="0.2">
      <c r="D408" s="106"/>
    </row>
    <row r="409" spans="4:4" x14ac:dyDescent="0.2">
      <c r="D409" s="106"/>
    </row>
    <row r="410" spans="4:4" x14ac:dyDescent="0.2">
      <c r="D410" s="106"/>
    </row>
    <row r="411" spans="4:4" x14ac:dyDescent="0.2">
      <c r="D411" s="106"/>
    </row>
    <row r="412" spans="4:4" x14ac:dyDescent="0.2">
      <c r="D412" s="106"/>
    </row>
    <row r="413" spans="4:4" x14ac:dyDescent="0.2">
      <c r="D413" s="106"/>
    </row>
    <row r="414" spans="4:4" x14ac:dyDescent="0.2">
      <c r="D414" s="106"/>
    </row>
    <row r="415" spans="4:4" x14ac:dyDescent="0.2">
      <c r="D415" s="106"/>
    </row>
    <row r="416" spans="4:4" x14ac:dyDescent="0.2">
      <c r="D416" s="106"/>
    </row>
    <row r="417" spans="4:4" x14ac:dyDescent="0.2">
      <c r="D417" s="106"/>
    </row>
    <row r="418" spans="4:4" x14ac:dyDescent="0.2">
      <c r="D418" s="106"/>
    </row>
    <row r="419" spans="4:4" x14ac:dyDescent="0.2">
      <c r="D419" s="106"/>
    </row>
    <row r="420" spans="4:4" x14ac:dyDescent="0.2">
      <c r="D420" s="106"/>
    </row>
    <row r="421" spans="4:4" x14ac:dyDescent="0.2">
      <c r="D421" s="106"/>
    </row>
    <row r="422" spans="4:4" x14ac:dyDescent="0.2">
      <c r="D422" s="106"/>
    </row>
    <row r="423" spans="4:4" x14ac:dyDescent="0.2">
      <c r="D423" s="106"/>
    </row>
    <row r="424" spans="4:4" x14ac:dyDescent="0.2">
      <c r="D424" s="106"/>
    </row>
    <row r="425" spans="4:4" x14ac:dyDescent="0.2">
      <c r="D425" s="106"/>
    </row>
    <row r="426" spans="4:4" x14ac:dyDescent="0.2">
      <c r="D426" s="106"/>
    </row>
    <row r="427" spans="4:4" x14ac:dyDescent="0.2">
      <c r="D427" s="106"/>
    </row>
    <row r="428" spans="4:4" x14ac:dyDescent="0.2">
      <c r="D428" s="106"/>
    </row>
    <row r="429" spans="4:4" x14ac:dyDescent="0.2">
      <c r="D429" s="106"/>
    </row>
    <row r="430" spans="4:4" x14ac:dyDescent="0.2">
      <c r="D430" s="106"/>
    </row>
    <row r="431" spans="4:4" x14ac:dyDescent="0.2">
      <c r="D431" s="106"/>
    </row>
    <row r="432" spans="4:4" x14ac:dyDescent="0.2">
      <c r="D432" s="106"/>
    </row>
    <row r="433" spans="4:4" x14ac:dyDescent="0.2">
      <c r="D433" s="106"/>
    </row>
    <row r="434" spans="4:4" x14ac:dyDescent="0.2">
      <c r="D434" s="106"/>
    </row>
    <row r="435" spans="4:4" x14ac:dyDescent="0.2">
      <c r="D435" s="106"/>
    </row>
    <row r="436" spans="4:4" x14ac:dyDescent="0.2">
      <c r="D436" s="106"/>
    </row>
    <row r="437" spans="4:4" x14ac:dyDescent="0.2">
      <c r="D437" s="106"/>
    </row>
    <row r="438" spans="4:4" x14ac:dyDescent="0.2">
      <c r="D438" s="106"/>
    </row>
    <row r="439" spans="4:4" x14ac:dyDescent="0.2">
      <c r="D439" s="106"/>
    </row>
    <row r="440" spans="4:4" x14ac:dyDescent="0.2">
      <c r="D440" s="106"/>
    </row>
    <row r="441" spans="4:4" x14ac:dyDescent="0.2">
      <c r="D441" s="106"/>
    </row>
    <row r="442" spans="4:4" x14ac:dyDescent="0.2">
      <c r="D442" s="106"/>
    </row>
    <row r="443" spans="4:4" x14ac:dyDescent="0.2">
      <c r="D443" s="106"/>
    </row>
    <row r="444" spans="4:4" x14ac:dyDescent="0.2">
      <c r="D444" s="106"/>
    </row>
    <row r="445" spans="4:4" x14ac:dyDescent="0.2">
      <c r="D445" s="106"/>
    </row>
  </sheetData>
  <sortState ref="B97:F104">
    <sortCondition descending="1" ref="F97:F104"/>
  </sortState>
  <mergeCells count="13">
    <mergeCell ref="A113:F113"/>
    <mergeCell ref="A96:F96"/>
    <mergeCell ref="A46:F46"/>
    <mergeCell ref="A79:F79"/>
    <mergeCell ref="B1:D5"/>
    <mergeCell ref="A9:F9"/>
    <mergeCell ref="A94:F94"/>
    <mergeCell ref="A44:F44"/>
    <mergeCell ref="A77:F77"/>
    <mergeCell ref="A6:F6"/>
    <mergeCell ref="A11:F11"/>
    <mergeCell ref="A29:F29"/>
    <mergeCell ref="A59:F59"/>
  </mergeCells>
  <pageMargins left="0.59055118110236227" right="0" top="0.59055118110236227" bottom="0.59055118110236227" header="0.51181102362204722" footer="0.51181102362204722"/>
  <pageSetup paperSize="9" scale="80" orientation="portrait" r:id="rId1"/>
  <headerFooter alignWithMargins="0"/>
  <rowBreaks count="3" manualBreakCount="3">
    <brk id="42" max="16383" man="1"/>
    <brk id="75" max="16383" man="1"/>
    <brk id="112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3"/>
  <sheetViews>
    <sheetView workbookViewId="0">
      <pane ySplit="1" topLeftCell="A401" activePane="bottomLeft" state="frozen"/>
      <selection pane="bottomLeft" activeCell="I416" sqref="I416:I423"/>
    </sheetView>
  </sheetViews>
  <sheetFormatPr defaultRowHeight="12.75" x14ac:dyDescent="0.2"/>
  <cols>
    <col min="1" max="1" width="11.85546875" customWidth="1"/>
    <col min="2" max="2" width="2.85546875" customWidth="1"/>
    <col min="3" max="3" width="33.5703125" style="357" customWidth="1"/>
    <col min="9" max="9" width="9.140625" style="360"/>
    <col min="10" max="10" width="6.85546875" customWidth="1"/>
    <col min="11" max="11" width="6.5703125" customWidth="1"/>
    <col min="12" max="12" width="9.140625" style="13"/>
    <col min="13" max="13" width="4.42578125" customWidth="1"/>
    <col min="14" max="14" width="6" customWidth="1"/>
    <col min="15" max="15" width="9.140625" style="13"/>
  </cols>
  <sheetData>
    <row r="1" spans="1:15" s="6" customFormat="1" ht="23.25" customHeight="1" x14ac:dyDescent="0.25">
      <c r="A1" s="571" t="s">
        <v>60</v>
      </c>
      <c r="B1" s="571"/>
      <c r="C1" s="571"/>
      <c r="D1" s="571" t="s">
        <v>269</v>
      </c>
      <c r="E1" s="571"/>
      <c r="F1" s="571" t="s">
        <v>271</v>
      </c>
      <c r="G1" s="571"/>
      <c r="H1" s="571" t="s">
        <v>270</v>
      </c>
      <c r="I1" s="572"/>
      <c r="J1" s="571"/>
      <c r="K1" s="568"/>
      <c r="L1" s="573"/>
      <c r="M1" s="571"/>
      <c r="N1" s="571"/>
      <c r="O1" s="19"/>
    </row>
    <row r="2" spans="1:15" ht="15" hidden="1" x14ac:dyDescent="0.25">
      <c r="A2" s="352" t="s">
        <v>221</v>
      </c>
      <c r="B2" s="155"/>
      <c r="C2" s="354"/>
      <c r="D2" s="353" t="s">
        <v>227</v>
      </c>
      <c r="E2" s="156"/>
      <c r="F2" s="156"/>
      <c r="G2" s="156"/>
      <c r="H2" s="155"/>
      <c r="I2" s="358"/>
    </row>
    <row r="3" spans="1:15" ht="15" hidden="1" x14ac:dyDescent="0.25">
      <c r="A3" s="155"/>
      <c r="B3" s="155"/>
      <c r="C3" s="354"/>
      <c r="D3" s="353" t="s">
        <v>222</v>
      </c>
      <c r="E3" s="353" t="s">
        <v>224</v>
      </c>
      <c r="F3" s="353" t="s">
        <v>225</v>
      </c>
      <c r="G3" s="156"/>
      <c r="H3" s="155"/>
      <c r="I3" s="358"/>
    </row>
    <row r="4" spans="1:15" ht="15" hidden="1" x14ac:dyDescent="0.25">
      <c r="A4" s="155" t="s">
        <v>67</v>
      </c>
      <c r="B4" s="155"/>
      <c r="C4" s="354"/>
      <c r="D4" s="156" t="s">
        <v>61</v>
      </c>
      <c r="E4" s="156" t="s">
        <v>62</v>
      </c>
      <c r="F4" s="156" t="s">
        <v>63</v>
      </c>
      <c r="G4" s="156" t="s">
        <v>64</v>
      </c>
      <c r="H4" s="156" t="s">
        <v>34</v>
      </c>
      <c r="I4" s="359" t="s">
        <v>65</v>
      </c>
      <c r="K4" s="155"/>
      <c r="L4" s="184" t="s">
        <v>66</v>
      </c>
    </row>
    <row r="5" spans="1:15" ht="15" hidden="1" x14ac:dyDescent="0.25">
      <c r="A5" s="155">
        <v>1</v>
      </c>
      <c r="B5" s="155">
        <v>3</v>
      </c>
      <c r="C5" s="285" t="s">
        <v>149</v>
      </c>
      <c r="D5" s="156">
        <v>57</v>
      </c>
      <c r="E5" s="156">
        <v>57</v>
      </c>
      <c r="F5" s="156">
        <v>57</v>
      </c>
      <c r="G5" s="156"/>
      <c r="H5" s="156">
        <f>D5+E5+F5</f>
        <v>171</v>
      </c>
      <c r="I5" s="359">
        <f t="shared" ref="I5:I13" si="0">H5/B5</f>
        <v>57</v>
      </c>
      <c r="K5" s="155">
        <v>1</v>
      </c>
      <c r="L5" s="184">
        <f t="shared" ref="L5:L13" si="1">ROUNDUP(I5,0)</f>
        <v>57</v>
      </c>
    </row>
    <row r="6" spans="1:15" ht="15" hidden="1" x14ac:dyDescent="0.25">
      <c r="A6" s="155">
        <v>2</v>
      </c>
      <c r="B6" s="155">
        <f>B5</f>
        <v>3</v>
      </c>
      <c r="C6" s="285" t="s">
        <v>198</v>
      </c>
      <c r="D6" s="156"/>
      <c r="E6" s="156"/>
      <c r="F6" s="156"/>
      <c r="G6" s="156"/>
      <c r="H6" s="156">
        <f t="shared" ref="H6:H12" si="2">D6+E6+F6</f>
        <v>0</v>
      </c>
      <c r="I6" s="359">
        <f t="shared" si="0"/>
        <v>0</v>
      </c>
      <c r="K6" s="155">
        <v>2</v>
      </c>
      <c r="L6" s="184">
        <f t="shared" si="1"/>
        <v>0</v>
      </c>
    </row>
    <row r="7" spans="1:15" ht="15" hidden="1" x14ac:dyDescent="0.25">
      <c r="A7" s="155">
        <v>3</v>
      </c>
      <c r="B7" s="155">
        <f t="shared" ref="B7:B11" si="3">B6</f>
        <v>3</v>
      </c>
      <c r="C7" s="285" t="s">
        <v>156</v>
      </c>
      <c r="D7" s="156"/>
      <c r="E7" s="156"/>
      <c r="F7" s="156"/>
      <c r="G7" s="156"/>
      <c r="H7" s="156">
        <f t="shared" si="2"/>
        <v>0</v>
      </c>
      <c r="I7" s="359">
        <f t="shared" si="0"/>
        <v>0</v>
      </c>
      <c r="K7" s="155">
        <v>3</v>
      </c>
      <c r="L7" s="184">
        <f t="shared" si="1"/>
        <v>0</v>
      </c>
    </row>
    <row r="8" spans="1:15" ht="15" hidden="1" x14ac:dyDescent="0.25">
      <c r="A8" s="155">
        <v>4</v>
      </c>
      <c r="B8" s="155">
        <f t="shared" si="3"/>
        <v>3</v>
      </c>
      <c r="C8" s="285" t="s">
        <v>131</v>
      </c>
      <c r="D8" s="156">
        <v>10</v>
      </c>
      <c r="E8" s="156">
        <v>10</v>
      </c>
      <c r="F8" s="156">
        <v>13</v>
      </c>
      <c r="G8" s="156"/>
      <c r="H8" s="156">
        <f t="shared" si="2"/>
        <v>33</v>
      </c>
      <c r="I8" s="359">
        <f t="shared" si="0"/>
        <v>11</v>
      </c>
      <c r="K8" s="155">
        <v>4</v>
      </c>
      <c r="L8" s="184">
        <f t="shared" si="1"/>
        <v>11</v>
      </c>
    </row>
    <row r="9" spans="1:15" ht="15" hidden="1" x14ac:dyDescent="0.25">
      <c r="A9" s="155">
        <v>5</v>
      </c>
      <c r="B9" s="155">
        <f t="shared" si="3"/>
        <v>3</v>
      </c>
      <c r="C9" s="285" t="s">
        <v>123</v>
      </c>
      <c r="D9" s="170"/>
      <c r="E9" s="170"/>
      <c r="F9" s="170"/>
      <c r="G9" s="156"/>
      <c r="H9" s="156">
        <f t="shared" si="2"/>
        <v>0</v>
      </c>
      <c r="I9" s="359">
        <f t="shared" si="0"/>
        <v>0</v>
      </c>
      <c r="K9" s="155">
        <v>5</v>
      </c>
      <c r="L9" s="184">
        <f t="shared" si="1"/>
        <v>0</v>
      </c>
    </row>
    <row r="10" spans="1:15" ht="15" hidden="1" x14ac:dyDescent="0.25">
      <c r="A10" s="155">
        <v>6</v>
      </c>
      <c r="B10" s="155">
        <f t="shared" si="3"/>
        <v>3</v>
      </c>
      <c r="C10" s="355" t="s">
        <v>206</v>
      </c>
      <c r="D10" s="170"/>
      <c r="E10" s="170"/>
      <c r="F10" s="170"/>
      <c r="G10" s="156"/>
      <c r="H10" s="156">
        <f t="shared" si="2"/>
        <v>0</v>
      </c>
      <c r="I10" s="359">
        <f t="shared" si="0"/>
        <v>0</v>
      </c>
      <c r="K10" s="155">
        <v>6</v>
      </c>
      <c r="L10" s="184">
        <f t="shared" si="1"/>
        <v>0</v>
      </c>
    </row>
    <row r="11" spans="1:15" ht="15" hidden="1" x14ac:dyDescent="0.25">
      <c r="A11" s="155">
        <v>7</v>
      </c>
      <c r="B11" s="155">
        <f t="shared" si="3"/>
        <v>3</v>
      </c>
      <c r="C11" s="285" t="s">
        <v>169</v>
      </c>
      <c r="D11" s="156">
        <v>25</v>
      </c>
      <c r="E11" s="156">
        <v>25</v>
      </c>
      <c r="F11" s="156">
        <v>30</v>
      </c>
      <c r="G11" s="156"/>
      <c r="H11" s="156">
        <f t="shared" si="2"/>
        <v>80</v>
      </c>
      <c r="I11" s="359">
        <f t="shared" si="0"/>
        <v>26.666666666666668</v>
      </c>
      <c r="K11" s="155">
        <v>7</v>
      </c>
      <c r="L11" s="184">
        <f t="shared" si="1"/>
        <v>27</v>
      </c>
    </row>
    <row r="12" spans="1:15" ht="15" hidden="1" x14ac:dyDescent="0.25">
      <c r="A12" s="155">
        <v>8</v>
      </c>
      <c r="B12" s="155">
        <f>B10</f>
        <v>3</v>
      </c>
      <c r="C12" s="340" t="s">
        <v>164</v>
      </c>
      <c r="D12" s="156">
        <v>35</v>
      </c>
      <c r="E12" s="156">
        <v>40</v>
      </c>
      <c r="F12" s="156">
        <v>40</v>
      </c>
      <c r="G12" s="156"/>
      <c r="H12" s="156">
        <f t="shared" si="2"/>
        <v>115</v>
      </c>
      <c r="I12" s="359">
        <f t="shared" ref="I12" si="4">H12/B12</f>
        <v>38.333333333333336</v>
      </c>
      <c r="K12" s="155">
        <v>8</v>
      </c>
      <c r="L12" s="184">
        <f t="shared" ref="L12" si="5">ROUNDUP(I12,0)</f>
        <v>39</v>
      </c>
    </row>
    <row r="13" spans="1:15" ht="15" hidden="1" x14ac:dyDescent="0.25">
      <c r="A13" s="155">
        <v>9</v>
      </c>
      <c r="B13" s="155">
        <f>B11</f>
        <v>3</v>
      </c>
      <c r="C13" s="356"/>
      <c r="D13" s="156"/>
      <c r="E13" s="156"/>
      <c r="F13" s="156"/>
      <c r="G13" s="156"/>
      <c r="H13" s="156">
        <f>G13+F13+E13+D13</f>
        <v>0</v>
      </c>
      <c r="I13" s="359">
        <f t="shared" si="0"/>
        <v>0</v>
      </c>
      <c r="K13" s="155">
        <v>8</v>
      </c>
      <c r="L13" s="184">
        <f t="shared" si="1"/>
        <v>0</v>
      </c>
    </row>
    <row r="14" spans="1:15" hidden="1" x14ac:dyDescent="0.2"/>
    <row r="15" spans="1:15" ht="15" hidden="1" x14ac:dyDescent="0.25">
      <c r="A15" s="352" t="s">
        <v>221</v>
      </c>
      <c r="B15" s="155"/>
      <c r="C15" s="354"/>
      <c r="D15" s="353" t="s">
        <v>228</v>
      </c>
      <c r="E15" s="156"/>
      <c r="F15" s="156"/>
      <c r="G15" s="156"/>
      <c r="H15" s="155"/>
      <c r="I15" s="358"/>
    </row>
    <row r="16" spans="1:15" ht="15" hidden="1" x14ac:dyDescent="0.25">
      <c r="A16" s="155"/>
      <c r="B16" s="155"/>
      <c r="C16" s="354"/>
      <c r="D16" s="353" t="s">
        <v>222</v>
      </c>
      <c r="E16" s="353" t="s">
        <v>224</v>
      </c>
      <c r="F16" s="353" t="s">
        <v>225</v>
      </c>
      <c r="G16" s="156"/>
      <c r="H16" s="155"/>
      <c r="I16" s="358"/>
    </row>
    <row r="17" spans="1:12" ht="15" hidden="1" x14ac:dyDescent="0.25">
      <c r="A17" s="155" t="s">
        <v>67</v>
      </c>
      <c r="B17" s="155"/>
      <c r="C17" s="354"/>
      <c r="D17" s="156" t="s">
        <v>61</v>
      </c>
      <c r="E17" s="156" t="s">
        <v>62</v>
      </c>
      <c r="F17" s="156" t="s">
        <v>63</v>
      </c>
      <c r="G17" s="156" t="s">
        <v>64</v>
      </c>
      <c r="H17" s="156" t="s">
        <v>34</v>
      </c>
      <c r="I17" s="359" t="s">
        <v>65</v>
      </c>
      <c r="K17" s="155"/>
      <c r="L17" s="184" t="s">
        <v>66</v>
      </c>
    </row>
    <row r="18" spans="1:12" ht="15" hidden="1" x14ac:dyDescent="0.25">
      <c r="A18" s="155">
        <v>1</v>
      </c>
      <c r="B18" s="155">
        <v>3</v>
      </c>
      <c r="C18" s="285" t="s">
        <v>151</v>
      </c>
      <c r="D18" s="156"/>
      <c r="E18" s="156"/>
      <c r="F18" s="156"/>
      <c r="G18" s="156"/>
      <c r="H18" s="156">
        <f>D18+E18+F18</f>
        <v>0</v>
      </c>
      <c r="I18" s="359">
        <f t="shared" ref="I18:I25" si="6">H18/B18</f>
        <v>0</v>
      </c>
      <c r="K18" s="155">
        <v>1</v>
      </c>
      <c r="L18" s="184">
        <f t="shared" ref="L18:L25" si="7">ROUNDUP(I18,0)</f>
        <v>0</v>
      </c>
    </row>
    <row r="19" spans="1:12" ht="15" hidden="1" x14ac:dyDescent="0.25">
      <c r="A19" s="155">
        <v>2</v>
      </c>
      <c r="B19" s="155">
        <f>B18</f>
        <v>3</v>
      </c>
      <c r="C19" s="355" t="s">
        <v>95</v>
      </c>
      <c r="D19" s="156">
        <v>10</v>
      </c>
      <c r="E19" s="156">
        <v>10</v>
      </c>
      <c r="F19" s="156">
        <v>10</v>
      </c>
      <c r="G19" s="156"/>
      <c r="H19" s="156">
        <f t="shared" ref="H19:H25" si="8">D19+E19+F19</f>
        <v>30</v>
      </c>
      <c r="I19" s="359">
        <f t="shared" si="6"/>
        <v>10</v>
      </c>
      <c r="K19" s="155">
        <v>2</v>
      </c>
      <c r="L19" s="184">
        <f t="shared" si="7"/>
        <v>10</v>
      </c>
    </row>
    <row r="20" spans="1:12" ht="15" hidden="1" x14ac:dyDescent="0.25">
      <c r="A20" s="155">
        <v>3</v>
      </c>
      <c r="B20" s="155">
        <f t="shared" ref="B20:B25" si="9">B19</f>
        <v>3</v>
      </c>
      <c r="C20" s="285" t="s">
        <v>165</v>
      </c>
      <c r="D20" s="156">
        <v>23</v>
      </c>
      <c r="E20" s="156">
        <v>25</v>
      </c>
      <c r="F20" s="156">
        <v>20</v>
      </c>
      <c r="G20" s="156"/>
      <c r="H20" s="156">
        <f t="shared" si="8"/>
        <v>68</v>
      </c>
      <c r="I20" s="359">
        <f t="shared" si="6"/>
        <v>22.666666666666668</v>
      </c>
      <c r="K20" s="155">
        <v>3</v>
      </c>
      <c r="L20" s="184">
        <f t="shared" si="7"/>
        <v>23</v>
      </c>
    </row>
    <row r="21" spans="1:12" ht="15" hidden="1" x14ac:dyDescent="0.25">
      <c r="A21" s="155">
        <v>4</v>
      </c>
      <c r="B21" s="155">
        <f t="shared" si="9"/>
        <v>3</v>
      </c>
      <c r="C21" s="285" t="s">
        <v>199</v>
      </c>
      <c r="D21" s="156"/>
      <c r="E21" s="156"/>
      <c r="F21" s="156"/>
      <c r="G21" s="156"/>
      <c r="H21" s="156">
        <f t="shared" si="8"/>
        <v>0</v>
      </c>
      <c r="I21" s="359">
        <f t="shared" si="6"/>
        <v>0</v>
      </c>
      <c r="K21" s="155">
        <v>4</v>
      </c>
      <c r="L21" s="184">
        <f t="shared" si="7"/>
        <v>0</v>
      </c>
    </row>
    <row r="22" spans="1:12" ht="15" hidden="1" x14ac:dyDescent="0.25">
      <c r="A22" s="155">
        <v>5</v>
      </c>
      <c r="B22" s="155">
        <f t="shared" si="9"/>
        <v>3</v>
      </c>
      <c r="C22" s="285" t="s">
        <v>158</v>
      </c>
      <c r="D22" s="170"/>
      <c r="E22" s="170"/>
      <c r="F22" s="170"/>
      <c r="G22" s="156"/>
      <c r="H22" s="156">
        <f t="shared" si="8"/>
        <v>0</v>
      </c>
      <c r="I22" s="359">
        <f t="shared" si="6"/>
        <v>0</v>
      </c>
      <c r="K22" s="155">
        <v>5</v>
      </c>
      <c r="L22" s="184">
        <f t="shared" si="7"/>
        <v>0</v>
      </c>
    </row>
    <row r="23" spans="1:12" ht="15" hidden="1" x14ac:dyDescent="0.25">
      <c r="A23" s="155">
        <v>6</v>
      </c>
      <c r="B23" s="155">
        <f t="shared" si="9"/>
        <v>3</v>
      </c>
      <c r="C23" s="285" t="s">
        <v>133</v>
      </c>
      <c r="D23" s="170">
        <v>30</v>
      </c>
      <c r="E23" s="170">
        <v>35</v>
      </c>
      <c r="F23" s="170">
        <v>30</v>
      </c>
      <c r="G23" s="156"/>
      <c r="H23" s="156">
        <f t="shared" si="8"/>
        <v>95</v>
      </c>
      <c r="I23" s="359">
        <f t="shared" si="6"/>
        <v>31.666666666666668</v>
      </c>
      <c r="K23" s="155">
        <v>6</v>
      </c>
      <c r="L23" s="184">
        <f t="shared" si="7"/>
        <v>32</v>
      </c>
    </row>
    <row r="24" spans="1:12" ht="15" hidden="1" x14ac:dyDescent="0.25">
      <c r="A24" s="155">
        <v>7</v>
      </c>
      <c r="B24" s="155">
        <f t="shared" si="9"/>
        <v>3</v>
      </c>
      <c r="C24" s="285" t="s">
        <v>122</v>
      </c>
      <c r="D24" s="156">
        <v>45</v>
      </c>
      <c r="E24" s="156">
        <v>45</v>
      </c>
      <c r="F24" s="156">
        <v>40</v>
      </c>
      <c r="G24" s="156"/>
      <c r="H24" s="156">
        <f t="shared" si="8"/>
        <v>130</v>
      </c>
      <c r="I24" s="359">
        <f t="shared" si="6"/>
        <v>43.333333333333336</v>
      </c>
      <c r="K24" s="155">
        <v>7</v>
      </c>
      <c r="L24" s="184">
        <f t="shared" si="7"/>
        <v>44</v>
      </c>
    </row>
    <row r="25" spans="1:12" ht="15" hidden="1" x14ac:dyDescent="0.25">
      <c r="A25" s="155">
        <v>8</v>
      </c>
      <c r="B25" s="155">
        <f t="shared" si="9"/>
        <v>3</v>
      </c>
      <c r="C25" s="340" t="s">
        <v>154</v>
      </c>
      <c r="D25" s="156"/>
      <c r="E25" s="156"/>
      <c r="F25" s="156"/>
      <c r="G25" s="156"/>
      <c r="H25" s="156">
        <f t="shared" si="8"/>
        <v>0</v>
      </c>
      <c r="I25" s="359">
        <f t="shared" si="6"/>
        <v>0</v>
      </c>
      <c r="K25" s="155">
        <v>8</v>
      </c>
      <c r="L25" s="184">
        <f t="shared" si="7"/>
        <v>0</v>
      </c>
    </row>
    <row r="26" spans="1:12" hidden="1" x14ac:dyDescent="0.2"/>
    <row r="27" spans="1:12" hidden="1" x14ac:dyDescent="0.2"/>
    <row r="28" spans="1:12" ht="15" hidden="1" x14ac:dyDescent="0.25">
      <c r="A28" s="352" t="s">
        <v>221</v>
      </c>
      <c r="B28" s="155"/>
      <c r="C28" s="354"/>
      <c r="D28" s="353" t="s">
        <v>229</v>
      </c>
      <c r="E28" s="156"/>
      <c r="F28" s="156"/>
      <c r="G28" s="156"/>
      <c r="H28" s="155"/>
      <c r="I28" s="358"/>
    </row>
    <row r="29" spans="1:12" ht="15" hidden="1" x14ac:dyDescent="0.25">
      <c r="A29" s="155"/>
      <c r="B29" s="155"/>
      <c r="C29" s="354"/>
      <c r="D29" s="353" t="s">
        <v>222</v>
      </c>
      <c r="E29" s="353" t="s">
        <v>224</v>
      </c>
      <c r="F29" s="353" t="s">
        <v>225</v>
      </c>
      <c r="G29" s="156"/>
      <c r="H29" s="155"/>
      <c r="I29" s="358"/>
    </row>
    <row r="30" spans="1:12" ht="15" hidden="1" x14ac:dyDescent="0.25">
      <c r="A30" s="155" t="s">
        <v>67</v>
      </c>
      <c r="B30" s="155"/>
      <c r="C30" s="354"/>
      <c r="D30" s="156" t="s">
        <v>61</v>
      </c>
      <c r="E30" s="156" t="s">
        <v>62</v>
      </c>
      <c r="F30" s="156" t="s">
        <v>63</v>
      </c>
      <c r="G30" s="363" t="s">
        <v>231</v>
      </c>
      <c r="H30" s="156" t="s">
        <v>34</v>
      </c>
      <c r="I30" s="359" t="s">
        <v>65</v>
      </c>
      <c r="K30" s="155"/>
      <c r="L30" s="184" t="s">
        <v>66</v>
      </c>
    </row>
    <row r="31" spans="1:12" ht="15" hidden="1" x14ac:dyDescent="0.25">
      <c r="A31" s="155">
        <v>1</v>
      </c>
      <c r="B31" s="155">
        <v>3</v>
      </c>
      <c r="C31" s="285" t="s">
        <v>132</v>
      </c>
      <c r="D31" s="156">
        <v>32</v>
      </c>
      <c r="E31" s="156">
        <v>32</v>
      </c>
      <c r="F31" s="156">
        <v>32</v>
      </c>
      <c r="G31" s="364">
        <v>32</v>
      </c>
      <c r="H31" s="156">
        <f>D31+E31+F31</f>
        <v>96</v>
      </c>
      <c r="I31" s="359">
        <f t="shared" ref="I31:I39" si="10">H31/B31</f>
        <v>32</v>
      </c>
      <c r="K31" s="155">
        <v>1</v>
      </c>
      <c r="L31" s="184">
        <f t="shared" ref="L31:L39" si="11">ROUNDUP(I31,0)</f>
        <v>32</v>
      </c>
    </row>
    <row r="32" spans="1:12" ht="15" hidden="1" x14ac:dyDescent="0.25">
      <c r="A32" s="155">
        <v>2</v>
      </c>
      <c r="B32" s="155">
        <f>B31</f>
        <v>3</v>
      </c>
      <c r="C32" s="285" t="s">
        <v>125</v>
      </c>
      <c r="D32" s="156">
        <v>60</v>
      </c>
      <c r="E32" s="156">
        <v>57</v>
      </c>
      <c r="F32" s="156">
        <v>65</v>
      </c>
      <c r="G32" s="364">
        <v>52</v>
      </c>
      <c r="H32" s="156">
        <f t="shared" ref="H32:H39" si="12">D32+E32+F32</f>
        <v>182</v>
      </c>
      <c r="I32" s="359">
        <f t="shared" si="10"/>
        <v>60.666666666666664</v>
      </c>
      <c r="K32" s="155">
        <v>2</v>
      </c>
      <c r="L32" s="184">
        <f t="shared" si="11"/>
        <v>61</v>
      </c>
    </row>
    <row r="33" spans="1:12" ht="15" hidden="1" x14ac:dyDescent="0.25">
      <c r="A33" s="155">
        <v>3</v>
      </c>
      <c r="B33" s="155">
        <f t="shared" ref="B33:B37" si="13">B32</f>
        <v>3</v>
      </c>
      <c r="C33" s="355" t="s">
        <v>201</v>
      </c>
      <c r="D33" s="156">
        <v>20</v>
      </c>
      <c r="E33" s="156">
        <v>20</v>
      </c>
      <c r="F33" s="156">
        <v>20</v>
      </c>
      <c r="G33" s="364">
        <v>20</v>
      </c>
      <c r="H33" s="156">
        <f t="shared" si="12"/>
        <v>60</v>
      </c>
      <c r="I33" s="359">
        <f t="shared" si="10"/>
        <v>20</v>
      </c>
      <c r="K33" s="155">
        <v>3</v>
      </c>
      <c r="L33" s="184">
        <f t="shared" si="11"/>
        <v>20</v>
      </c>
    </row>
    <row r="34" spans="1:12" ht="15" hidden="1" x14ac:dyDescent="0.25">
      <c r="A34" s="155">
        <v>4</v>
      </c>
      <c r="B34" s="155">
        <f t="shared" si="13"/>
        <v>3</v>
      </c>
      <c r="C34" s="285" t="s">
        <v>152</v>
      </c>
      <c r="D34" s="156">
        <v>15</v>
      </c>
      <c r="E34" s="156">
        <v>18</v>
      </c>
      <c r="F34" s="156">
        <v>18</v>
      </c>
      <c r="G34" s="364">
        <v>18</v>
      </c>
      <c r="H34" s="156">
        <f t="shared" si="12"/>
        <v>51</v>
      </c>
      <c r="I34" s="359">
        <f t="shared" si="10"/>
        <v>17</v>
      </c>
      <c r="K34" s="155">
        <v>4</v>
      </c>
      <c r="L34" s="184">
        <f t="shared" si="11"/>
        <v>17</v>
      </c>
    </row>
    <row r="35" spans="1:12" ht="15" hidden="1" x14ac:dyDescent="0.25">
      <c r="A35" s="155">
        <v>5</v>
      </c>
      <c r="B35" s="155">
        <f t="shared" si="13"/>
        <v>3</v>
      </c>
      <c r="C35" s="355" t="s">
        <v>94</v>
      </c>
      <c r="D35" s="170"/>
      <c r="E35" s="170"/>
      <c r="F35" s="170"/>
      <c r="G35" s="364"/>
      <c r="H35" s="156">
        <f t="shared" si="12"/>
        <v>0</v>
      </c>
      <c r="I35" s="359">
        <f t="shared" si="10"/>
        <v>0</v>
      </c>
      <c r="K35" s="155">
        <v>5</v>
      </c>
      <c r="L35" s="184">
        <f t="shared" si="11"/>
        <v>0</v>
      </c>
    </row>
    <row r="36" spans="1:12" ht="15" hidden="1" x14ac:dyDescent="0.25">
      <c r="A36" s="155">
        <v>6</v>
      </c>
      <c r="B36" s="155">
        <f t="shared" si="13"/>
        <v>3</v>
      </c>
      <c r="C36" s="285" t="s">
        <v>74</v>
      </c>
      <c r="D36" s="170"/>
      <c r="E36" s="170"/>
      <c r="F36" s="170"/>
      <c r="G36" s="364"/>
      <c r="H36" s="156">
        <f t="shared" si="12"/>
        <v>0</v>
      </c>
      <c r="I36" s="359">
        <f t="shared" si="10"/>
        <v>0</v>
      </c>
      <c r="K36" s="155">
        <v>6</v>
      </c>
      <c r="L36" s="184">
        <f t="shared" si="11"/>
        <v>0</v>
      </c>
    </row>
    <row r="37" spans="1:12" ht="15" hidden="1" x14ac:dyDescent="0.25">
      <c r="A37" s="155">
        <v>7</v>
      </c>
      <c r="B37" s="155">
        <f t="shared" si="13"/>
        <v>3</v>
      </c>
      <c r="C37" s="285" t="s">
        <v>155</v>
      </c>
      <c r="D37" s="156"/>
      <c r="E37" s="156"/>
      <c r="F37" s="156"/>
      <c r="G37" s="364"/>
      <c r="H37" s="156">
        <f t="shared" si="12"/>
        <v>0</v>
      </c>
      <c r="I37" s="359">
        <f t="shared" si="10"/>
        <v>0</v>
      </c>
      <c r="K37" s="155">
        <v>7</v>
      </c>
      <c r="L37" s="184">
        <f t="shared" si="11"/>
        <v>0</v>
      </c>
    </row>
    <row r="38" spans="1:12" ht="15" hidden="1" x14ac:dyDescent="0.25">
      <c r="A38" s="155">
        <v>8</v>
      </c>
      <c r="B38" s="155">
        <f>B36</f>
        <v>3</v>
      </c>
      <c r="C38" s="285" t="s">
        <v>120</v>
      </c>
      <c r="D38" s="156">
        <v>25</v>
      </c>
      <c r="E38" s="156">
        <v>25</v>
      </c>
      <c r="F38" s="156">
        <v>23</v>
      </c>
      <c r="G38" s="364">
        <v>44</v>
      </c>
      <c r="H38" s="156">
        <f t="shared" si="12"/>
        <v>73</v>
      </c>
      <c r="I38" s="359">
        <f t="shared" ref="I38" si="14">H38/B38</f>
        <v>24.333333333333332</v>
      </c>
      <c r="K38" s="155">
        <v>8</v>
      </c>
      <c r="L38" s="184">
        <f t="shared" ref="L38" si="15">ROUNDUP(I38,0)</f>
        <v>25</v>
      </c>
    </row>
    <row r="39" spans="1:12" ht="15" hidden="1" x14ac:dyDescent="0.25">
      <c r="A39" s="155">
        <v>9</v>
      </c>
      <c r="B39" s="155">
        <f>B37</f>
        <v>3</v>
      </c>
      <c r="C39" s="285" t="s">
        <v>166</v>
      </c>
      <c r="D39" s="156">
        <v>15</v>
      </c>
      <c r="E39" s="156">
        <v>45</v>
      </c>
      <c r="F39" s="156">
        <v>45</v>
      </c>
      <c r="G39" s="364"/>
      <c r="H39" s="156">
        <f t="shared" si="12"/>
        <v>105</v>
      </c>
      <c r="I39" s="359">
        <f t="shared" si="10"/>
        <v>35</v>
      </c>
      <c r="K39" s="155">
        <v>8</v>
      </c>
      <c r="L39" s="184">
        <f t="shared" si="11"/>
        <v>35</v>
      </c>
    </row>
    <row r="40" spans="1:12" hidden="1" x14ac:dyDescent="0.2"/>
    <row r="41" spans="1:12" ht="15" hidden="1" x14ac:dyDescent="0.25">
      <c r="A41" s="352" t="s">
        <v>221</v>
      </c>
      <c r="B41" s="155"/>
      <c r="C41" s="354"/>
      <c r="D41" s="353" t="s">
        <v>230</v>
      </c>
      <c r="E41" s="156"/>
      <c r="F41" s="156"/>
      <c r="G41" s="156"/>
      <c r="H41" s="155"/>
      <c r="I41" s="358"/>
    </row>
    <row r="42" spans="1:12" ht="15" hidden="1" x14ac:dyDescent="0.25">
      <c r="A42" s="155"/>
      <c r="B42" s="155"/>
      <c r="C42" s="354"/>
      <c r="D42" s="353" t="s">
        <v>231</v>
      </c>
      <c r="E42" s="353" t="s">
        <v>224</v>
      </c>
      <c r="F42" s="353" t="s">
        <v>225</v>
      </c>
      <c r="G42" s="156"/>
      <c r="H42" s="155"/>
      <c r="I42" s="358"/>
    </row>
    <row r="43" spans="1:12" ht="15" hidden="1" x14ac:dyDescent="0.25">
      <c r="A43" s="155" t="s">
        <v>67</v>
      </c>
      <c r="B43" s="155"/>
      <c r="C43" s="354"/>
      <c r="D43" s="156" t="s">
        <v>61</v>
      </c>
      <c r="E43" s="156" t="s">
        <v>62</v>
      </c>
      <c r="F43" s="156" t="s">
        <v>63</v>
      </c>
      <c r="G43" s="156"/>
      <c r="H43" s="156" t="s">
        <v>34</v>
      </c>
      <c r="I43" s="359" t="s">
        <v>65</v>
      </c>
      <c r="K43" s="155"/>
      <c r="L43" s="184" t="s">
        <v>66</v>
      </c>
    </row>
    <row r="44" spans="1:12" ht="15" hidden="1" x14ac:dyDescent="0.25">
      <c r="A44" s="155">
        <v>1</v>
      </c>
      <c r="B44" s="155">
        <v>3</v>
      </c>
      <c r="C44" s="285" t="s">
        <v>140</v>
      </c>
      <c r="D44" s="156"/>
      <c r="E44" s="156"/>
      <c r="F44" s="156"/>
      <c r="G44" s="156"/>
      <c r="H44" s="156">
        <f>D44+E44+F44</f>
        <v>0</v>
      </c>
      <c r="I44" s="359">
        <f t="shared" ref="I44:I52" si="16">H44/B44</f>
        <v>0</v>
      </c>
      <c r="K44" s="155">
        <v>1</v>
      </c>
      <c r="L44" s="184">
        <f t="shared" ref="L44:L51" si="17">ROUNDUP(I44,0)</f>
        <v>0</v>
      </c>
    </row>
    <row r="45" spans="1:12" ht="15" hidden="1" x14ac:dyDescent="0.25">
      <c r="A45" s="155">
        <v>2</v>
      </c>
      <c r="B45" s="155">
        <f>B44</f>
        <v>3</v>
      </c>
      <c r="C45" s="285" t="s">
        <v>157</v>
      </c>
      <c r="D45" s="156"/>
      <c r="E45" s="156"/>
      <c r="F45" s="156"/>
      <c r="G45" s="156"/>
      <c r="H45" s="156">
        <f t="shared" ref="H45:H52" si="18">D45+E45+F45</f>
        <v>0</v>
      </c>
      <c r="I45" s="359">
        <f t="shared" si="16"/>
        <v>0</v>
      </c>
      <c r="K45" s="155">
        <v>2</v>
      </c>
      <c r="L45" s="184">
        <f t="shared" si="17"/>
        <v>0</v>
      </c>
    </row>
    <row r="46" spans="1:12" ht="15" hidden="1" x14ac:dyDescent="0.25">
      <c r="A46" s="155">
        <v>3</v>
      </c>
      <c r="B46" s="155">
        <f t="shared" ref="B46:B51" si="19">B45</f>
        <v>3</v>
      </c>
      <c r="C46" s="285" t="s">
        <v>134</v>
      </c>
      <c r="D46" s="156">
        <v>24</v>
      </c>
      <c r="E46" s="156">
        <v>24</v>
      </c>
      <c r="F46" s="156">
        <v>24</v>
      </c>
      <c r="G46" s="156"/>
      <c r="H46" s="156">
        <f t="shared" si="18"/>
        <v>72</v>
      </c>
      <c r="I46" s="359">
        <f t="shared" si="16"/>
        <v>24</v>
      </c>
      <c r="K46" s="155">
        <v>3</v>
      </c>
      <c r="L46" s="184">
        <f t="shared" si="17"/>
        <v>24</v>
      </c>
    </row>
    <row r="47" spans="1:12" ht="15" hidden="1" x14ac:dyDescent="0.25">
      <c r="A47" s="155">
        <v>4</v>
      </c>
      <c r="B47" s="155">
        <f t="shared" si="19"/>
        <v>3</v>
      </c>
      <c r="C47" s="285" t="s">
        <v>121</v>
      </c>
      <c r="D47" s="156"/>
      <c r="E47" s="156"/>
      <c r="F47" s="156"/>
      <c r="G47" s="156"/>
      <c r="H47" s="156">
        <f t="shared" si="18"/>
        <v>0</v>
      </c>
      <c r="I47" s="359">
        <f t="shared" si="16"/>
        <v>0</v>
      </c>
      <c r="K47" s="155">
        <v>4</v>
      </c>
      <c r="L47" s="184">
        <f t="shared" si="17"/>
        <v>0</v>
      </c>
    </row>
    <row r="48" spans="1:12" ht="15" hidden="1" x14ac:dyDescent="0.25">
      <c r="A48" s="155">
        <v>5</v>
      </c>
      <c r="B48" s="155">
        <f t="shared" si="19"/>
        <v>3</v>
      </c>
      <c r="C48" s="355" t="s">
        <v>200</v>
      </c>
      <c r="D48" s="170">
        <v>10</v>
      </c>
      <c r="E48" s="170">
        <v>10</v>
      </c>
      <c r="F48" s="170">
        <v>12</v>
      </c>
      <c r="G48" s="156"/>
      <c r="H48" s="156">
        <f t="shared" si="18"/>
        <v>32</v>
      </c>
      <c r="I48" s="359">
        <f t="shared" si="16"/>
        <v>10.666666666666666</v>
      </c>
      <c r="K48" s="155">
        <v>5</v>
      </c>
      <c r="L48" s="184">
        <f t="shared" si="17"/>
        <v>11</v>
      </c>
    </row>
    <row r="49" spans="1:12" ht="15" hidden="1" x14ac:dyDescent="0.25">
      <c r="A49" s="155">
        <v>6</v>
      </c>
      <c r="B49" s="155">
        <f t="shared" si="19"/>
        <v>3</v>
      </c>
      <c r="C49" s="285" t="s">
        <v>124</v>
      </c>
      <c r="D49" s="170"/>
      <c r="E49" s="170"/>
      <c r="F49" s="170"/>
      <c r="G49" s="156"/>
      <c r="H49" s="156">
        <f t="shared" si="18"/>
        <v>0</v>
      </c>
      <c r="I49" s="359">
        <f t="shared" si="16"/>
        <v>0</v>
      </c>
      <c r="K49" s="155">
        <v>6</v>
      </c>
      <c r="L49" s="184">
        <f t="shared" si="17"/>
        <v>0</v>
      </c>
    </row>
    <row r="50" spans="1:12" ht="15" hidden="1" x14ac:dyDescent="0.25">
      <c r="A50" s="155">
        <v>7</v>
      </c>
      <c r="B50" s="155">
        <f t="shared" si="19"/>
        <v>3</v>
      </c>
      <c r="C50" s="355" t="s">
        <v>93</v>
      </c>
      <c r="D50" s="156"/>
      <c r="E50" s="156"/>
      <c r="F50" s="156"/>
      <c r="G50" s="156"/>
      <c r="H50" s="156">
        <f t="shared" si="18"/>
        <v>0</v>
      </c>
      <c r="I50" s="359">
        <f t="shared" si="16"/>
        <v>0</v>
      </c>
      <c r="K50" s="155">
        <v>7</v>
      </c>
      <c r="L50" s="184">
        <f t="shared" si="17"/>
        <v>0</v>
      </c>
    </row>
    <row r="51" spans="1:12" ht="15" hidden="1" x14ac:dyDescent="0.25">
      <c r="A51" s="155">
        <v>8</v>
      </c>
      <c r="B51" s="155">
        <f t="shared" si="19"/>
        <v>3</v>
      </c>
      <c r="C51" s="285" t="s">
        <v>145</v>
      </c>
      <c r="D51" s="156"/>
      <c r="E51" s="156"/>
      <c r="F51" s="156"/>
      <c r="G51" s="156"/>
      <c r="H51" s="156">
        <f t="shared" si="18"/>
        <v>0</v>
      </c>
      <c r="I51" s="359">
        <f t="shared" si="16"/>
        <v>0</v>
      </c>
      <c r="K51" s="155">
        <v>8</v>
      </c>
      <c r="L51" s="184">
        <f t="shared" si="17"/>
        <v>0</v>
      </c>
    </row>
    <row r="52" spans="1:12" ht="15" hidden="1" x14ac:dyDescent="0.25">
      <c r="A52" s="361">
        <v>9</v>
      </c>
      <c r="B52">
        <v>3</v>
      </c>
      <c r="C52" s="285" t="s">
        <v>167</v>
      </c>
      <c r="D52" s="362">
        <v>56</v>
      </c>
      <c r="E52" s="362">
        <v>60</v>
      </c>
      <c r="F52" s="362">
        <v>62</v>
      </c>
      <c r="G52" s="362"/>
      <c r="H52" s="156">
        <f t="shared" si="18"/>
        <v>178</v>
      </c>
      <c r="I52" s="359">
        <f t="shared" si="16"/>
        <v>59.333333333333336</v>
      </c>
    </row>
    <row r="53" spans="1:12" hidden="1" x14ac:dyDescent="0.2"/>
    <row r="54" spans="1:12" hidden="1" x14ac:dyDescent="0.2">
      <c r="C54" s="366" t="s">
        <v>232</v>
      </c>
    </row>
    <row r="55" spans="1:12" ht="15" hidden="1" x14ac:dyDescent="0.25">
      <c r="A55" s="352" t="s">
        <v>221</v>
      </c>
      <c r="B55" s="155"/>
      <c r="C55" s="354"/>
      <c r="D55" s="353" t="s">
        <v>227</v>
      </c>
      <c r="E55" s="156"/>
      <c r="F55" s="156"/>
      <c r="G55" s="156"/>
      <c r="H55" s="155"/>
      <c r="I55" s="358"/>
    </row>
    <row r="56" spans="1:12" ht="15" hidden="1" x14ac:dyDescent="0.25">
      <c r="A56" s="155"/>
      <c r="B56" s="155"/>
      <c r="C56" s="354"/>
      <c r="D56" s="353" t="s">
        <v>231</v>
      </c>
      <c r="E56" s="353" t="s">
        <v>224</v>
      </c>
      <c r="F56" s="353" t="s">
        <v>225</v>
      </c>
      <c r="G56" s="156"/>
      <c r="H56" s="155"/>
      <c r="I56" s="358"/>
    </row>
    <row r="57" spans="1:12" ht="15" hidden="1" x14ac:dyDescent="0.25">
      <c r="A57" s="155" t="s">
        <v>67</v>
      </c>
      <c r="B57" s="155"/>
      <c r="C57" s="354"/>
      <c r="D57" s="156" t="s">
        <v>61</v>
      </c>
      <c r="E57" s="156" t="s">
        <v>62</v>
      </c>
      <c r="F57" s="156" t="s">
        <v>63</v>
      </c>
      <c r="G57" s="156"/>
      <c r="H57" s="156" t="s">
        <v>34</v>
      </c>
      <c r="I57" s="359" t="s">
        <v>65</v>
      </c>
      <c r="K57" s="155"/>
      <c r="L57" s="184" t="s">
        <v>66</v>
      </c>
    </row>
    <row r="58" spans="1:12" ht="15" hidden="1" x14ac:dyDescent="0.25">
      <c r="A58" s="155">
        <v>1</v>
      </c>
      <c r="B58" s="155">
        <v>3</v>
      </c>
      <c r="C58" s="285" t="s">
        <v>198</v>
      </c>
      <c r="D58" s="156"/>
      <c r="E58" s="156"/>
      <c r="F58" s="156"/>
      <c r="G58" s="156"/>
      <c r="H58" s="156">
        <f>D58+E58+F58</f>
        <v>0</v>
      </c>
      <c r="I58" s="359">
        <f t="shared" ref="I58:I66" si="20">H58/B58</f>
        <v>0</v>
      </c>
      <c r="K58" s="155">
        <v>1</v>
      </c>
      <c r="L58" s="184">
        <f t="shared" ref="L58:L66" si="21">ROUNDUP(I58,0)</f>
        <v>0</v>
      </c>
    </row>
    <row r="59" spans="1:12" ht="15" hidden="1" x14ac:dyDescent="0.25">
      <c r="A59" s="155">
        <v>2</v>
      </c>
      <c r="B59" s="155">
        <f>B58</f>
        <v>3</v>
      </c>
      <c r="C59" s="285" t="s">
        <v>156</v>
      </c>
      <c r="D59" s="156"/>
      <c r="E59" s="156"/>
      <c r="F59" s="156"/>
      <c r="G59" s="156"/>
      <c r="H59" s="156">
        <f t="shared" ref="H59:H66" si="22">D59+E59+F59</f>
        <v>0</v>
      </c>
      <c r="I59" s="359">
        <f t="shared" si="20"/>
        <v>0</v>
      </c>
      <c r="K59" s="155">
        <v>2</v>
      </c>
      <c r="L59" s="184">
        <f t="shared" si="21"/>
        <v>0</v>
      </c>
    </row>
    <row r="60" spans="1:12" ht="15" hidden="1" x14ac:dyDescent="0.25">
      <c r="A60" s="155">
        <v>3</v>
      </c>
      <c r="B60" s="155">
        <f t="shared" ref="B60:B65" si="23">B59</f>
        <v>3</v>
      </c>
      <c r="C60" s="285" t="s">
        <v>123</v>
      </c>
      <c r="D60" s="156"/>
      <c r="E60" s="156"/>
      <c r="F60" s="156"/>
      <c r="G60" s="156"/>
      <c r="H60" s="156">
        <f t="shared" si="22"/>
        <v>0</v>
      </c>
      <c r="I60" s="359">
        <f t="shared" si="20"/>
        <v>0</v>
      </c>
      <c r="K60" s="155">
        <v>3</v>
      </c>
      <c r="L60" s="184">
        <f t="shared" si="21"/>
        <v>0</v>
      </c>
    </row>
    <row r="61" spans="1:12" ht="15" hidden="1" x14ac:dyDescent="0.25">
      <c r="A61" s="155">
        <v>4</v>
      </c>
      <c r="B61" s="155">
        <f t="shared" si="23"/>
        <v>3</v>
      </c>
      <c r="C61" s="355" t="s">
        <v>206</v>
      </c>
      <c r="D61" s="156"/>
      <c r="E61" s="156"/>
      <c r="F61" s="156"/>
      <c r="G61" s="156"/>
      <c r="H61" s="156">
        <f t="shared" si="22"/>
        <v>0</v>
      </c>
      <c r="I61" s="359">
        <f t="shared" si="20"/>
        <v>0</v>
      </c>
      <c r="K61" s="155">
        <v>4</v>
      </c>
      <c r="L61" s="184">
        <f t="shared" si="21"/>
        <v>0</v>
      </c>
    </row>
    <row r="62" spans="1:12" ht="15" hidden="1" x14ac:dyDescent="0.25">
      <c r="A62" s="155">
        <v>5</v>
      </c>
      <c r="B62" s="155">
        <f t="shared" si="23"/>
        <v>3</v>
      </c>
      <c r="C62" s="285" t="s">
        <v>226</v>
      </c>
      <c r="D62" s="170">
        <v>14</v>
      </c>
      <c r="E62" s="170">
        <v>15</v>
      </c>
      <c r="F62" s="170">
        <v>20</v>
      </c>
      <c r="G62" s="156"/>
      <c r="H62" s="156">
        <f t="shared" si="22"/>
        <v>49</v>
      </c>
      <c r="I62" s="359">
        <f t="shared" si="20"/>
        <v>16.333333333333332</v>
      </c>
      <c r="K62" s="155">
        <v>5</v>
      </c>
      <c r="L62" s="184">
        <f t="shared" si="21"/>
        <v>17</v>
      </c>
    </row>
    <row r="63" spans="1:12" ht="15" hidden="1" x14ac:dyDescent="0.25">
      <c r="A63" s="155">
        <v>6</v>
      </c>
      <c r="B63" s="155">
        <f t="shared" si="23"/>
        <v>3</v>
      </c>
      <c r="C63" s="285" t="s">
        <v>169</v>
      </c>
      <c r="D63" s="170">
        <v>38</v>
      </c>
      <c r="E63" s="170">
        <v>28</v>
      </c>
      <c r="F63" s="170">
        <v>33</v>
      </c>
      <c r="G63" s="156"/>
      <c r="H63" s="156">
        <f t="shared" si="22"/>
        <v>99</v>
      </c>
      <c r="I63" s="359">
        <f t="shared" si="20"/>
        <v>33</v>
      </c>
      <c r="K63" s="155">
        <v>6</v>
      </c>
      <c r="L63" s="184">
        <f t="shared" si="21"/>
        <v>33</v>
      </c>
    </row>
    <row r="64" spans="1:12" ht="15" hidden="1" x14ac:dyDescent="0.25">
      <c r="A64" s="155">
        <v>7</v>
      </c>
      <c r="B64" s="155">
        <f t="shared" si="23"/>
        <v>3</v>
      </c>
      <c r="C64" s="340" t="s">
        <v>164</v>
      </c>
      <c r="D64" s="156">
        <v>68</v>
      </c>
      <c r="E64" s="156">
        <v>70</v>
      </c>
      <c r="F64" s="156">
        <v>67</v>
      </c>
      <c r="G64" s="156"/>
      <c r="H64" s="156">
        <f t="shared" si="22"/>
        <v>205</v>
      </c>
      <c r="I64" s="359">
        <f t="shared" si="20"/>
        <v>68.333333333333329</v>
      </c>
      <c r="K64" s="155">
        <v>7</v>
      </c>
      <c r="L64" s="184">
        <f t="shared" si="21"/>
        <v>69</v>
      </c>
    </row>
    <row r="65" spans="1:12" ht="15" hidden="1" x14ac:dyDescent="0.25">
      <c r="A65" s="155">
        <v>8</v>
      </c>
      <c r="B65" s="155">
        <f t="shared" si="23"/>
        <v>3</v>
      </c>
      <c r="C65" s="285" t="s">
        <v>149</v>
      </c>
      <c r="D65" s="156">
        <v>72</v>
      </c>
      <c r="E65" s="156">
        <v>72</v>
      </c>
      <c r="F65" s="156">
        <v>72</v>
      </c>
      <c r="G65" s="156"/>
      <c r="H65" s="156">
        <f t="shared" si="22"/>
        <v>216</v>
      </c>
      <c r="I65" s="359">
        <f t="shared" si="20"/>
        <v>72</v>
      </c>
      <c r="K65" s="155">
        <v>8</v>
      </c>
      <c r="L65" s="184">
        <f t="shared" si="21"/>
        <v>72</v>
      </c>
    </row>
    <row r="66" spans="1:12" ht="15" hidden="1" x14ac:dyDescent="0.25">
      <c r="A66" s="361">
        <v>9</v>
      </c>
      <c r="B66">
        <v>3</v>
      </c>
      <c r="C66" s="285"/>
      <c r="D66" s="362"/>
      <c r="E66" s="362"/>
      <c r="F66" s="362"/>
      <c r="G66" s="362"/>
      <c r="H66" s="156">
        <f t="shared" si="22"/>
        <v>0</v>
      </c>
      <c r="I66" s="359">
        <f t="shared" si="20"/>
        <v>0</v>
      </c>
      <c r="K66" s="361">
        <v>9</v>
      </c>
      <c r="L66" s="184">
        <f t="shared" si="21"/>
        <v>0</v>
      </c>
    </row>
    <row r="67" spans="1:12" hidden="1" x14ac:dyDescent="0.2"/>
    <row r="68" spans="1:12" hidden="1" x14ac:dyDescent="0.2">
      <c r="C68" s="366" t="s">
        <v>232</v>
      </c>
    </row>
    <row r="69" spans="1:12" ht="15" hidden="1" x14ac:dyDescent="0.25">
      <c r="A69" s="352" t="s">
        <v>221</v>
      </c>
      <c r="B69" s="155"/>
      <c r="C69" s="354"/>
      <c r="D69" s="353" t="s">
        <v>228</v>
      </c>
      <c r="E69" s="156"/>
      <c r="F69" s="156"/>
      <c r="G69" s="156"/>
      <c r="H69" s="155"/>
      <c r="I69" s="358"/>
    </row>
    <row r="70" spans="1:12" ht="15" hidden="1" x14ac:dyDescent="0.25">
      <c r="A70" s="155"/>
      <c r="B70" s="155"/>
      <c r="C70" s="354"/>
      <c r="D70" s="353" t="s">
        <v>231</v>
      </c>
      <c r="E70" s="353" t="s">
        <v>224</v>
      </c>
      <c r="F70" s="353" t="s">
        <v>225</v>
      </c>
      <c r="G70" s="156"/>
      <c r="H70" s="155"/>
      <c r="I70" s="358"/>
    </row>
    <row r="71" spans="1:12" ht="15" hidden="1" x14ac:dyDescent="0.25">
      <c r="A71" s="155" t="s">
        <v>67</v>
      </c>
      <c r="B71" s="155"/>
      <c r="C71" s="354"/>
      <c r="D71" s="156" t="s">
        <v>61</v>
      </c>
      <c r="E71" s="156" t="s">
        <v>62</v>
      </c>
      <c r="F71" s="156" t="s">
        <v>63</v>
      </c>
      <c r="G71" s="156"/>
      <c r="H71" s="156" t="s">
        <v>34</v>
      </c>
      <c r="I71" s="359" t="s">
        <v>65</v>
      </c>
      <c r="K71" s="155"/>
      <c r="L71" s="184" t="s">
        <v>66</v>
      </c>
    </row>
    <row r="72" spans="1:12" ht="15" hidden="1" x14ac:dyDescent="0.25">
      <c r="A72" s="155">
        <v>1</v>
      </c>
      <c r="B72" s="155">
        <v>3</v>
      </c>
      <c r="C72" s="285" t="s">
        <v>151</v>
      </c>
      <c r="D72" s="156"/>
      <c r="E72" s="156"/>
      <c r="F72" s="156"/>
      <c r="G72" s="156"/>
      <c r="H72" s="156">
        <f>D72+E72+F72</f>
        <v>0</v>
      </c>
      <c r="I72" s="359">
        <f t="shared" ref="I72:I80" si="24">H72/B72</f>
        <v>0</v>
      </c>
      <c r="K72" s="155">
        <v>1</v>
      </c>
      <c r="L72" s="184">
        <f t="shared" ref="L72:L80" si="25">ROUNDUP(I72,0)</f>
        <v>0</v>
      </c>
    </row>
    <row r="73" spans="1:12" ht="15" hidden="1" x14ac:dyDescent="0.25">
      <c r="A73" s="155">
        <v>2</v>
      </c>
      <c r="B73" s="155">
        <f>B72</f>
        <v>3</v>
      </c>
      <c r="C73" s="285" t="s">
        <v>199</v>
      </c>
      <c r="D73" s="156"/>
      <c r="E73" s="156"/>
      <c r="F73" s="156"/>
      <c r="G73" s="156"/>
      <c r="H73" s="156">
        <f t="shared" ref="H73:H80" si="26">D73+E73+F73</f>
        <v>0</v>
      </c>
      <c r="I73" s="359">
        <f t="shared" si="24"/>
        <v>0</v>
      </c>
      <c r="K73" s="155">
        <v>2</v>
      </c>
      <c r="L73" s="184">
        <f t="shared" si="25"/>
        <v>0</v>
      </c>
    </row>
    <row r="74" spans="1:12" ht="15" hidden="1" x14ac:dyDescent="0.25">
      <c r="A74" s="155">
        <v>3</v>
      </c>
      <c r="B74" s="155">
        <f t="shared" ref="B74:B79" si="27">B73</f>
        <v>3</v>
      </c>
      <c r="C74" s="285" t="s">
        <v>158</v>
      </c>
      <c r="D74" s="156"/>
      <c r="E74" s="156"/>
      <c r="F74" s="156"/>
      <c r="G74" s="156"/>
      <c r="H74" s="156">
        <f t="shared" si="26"/>
        <v>0</v>
      </c>
      <c r="I74" s="359">
        <f t="shared" si="24"/>
        <v>0</v>
      </c>
      <c r="K74" s="155">
        <v>3</v>
      </c>
      <c r="L74" s="184">
        <f t="shared" si="25"/>
        <v>0</v>
      </c>
    </row>
    <row r="75" spans="1:12" ht="15" hidden="1" x14ac:dyDescent="0.25">
      <c r="A75" s="155">
        <v>4</v>
      </c>
      <c r="B75" s="155">
        <f t="shared" si="27"/>
        <v>3</v>
      </c>
      <c r="C75" s="340" t="s">
        <v>154</v>
      </c>
      <c r="D75" s="156"/>
      <c r="E75" s="156"/>
      <c r="F75" s="156"/>
      <c r="G75" s="156"/>
      <c r="H75" s="156">
        <f t="shared" si="26"/>
        <v>0</v>
      </c>
      <c r="I75" s="359">
        <f t="shared" si="24"/>
        <v>0</v>
      </c>
      <c r="K75" s="155">
        <v>4</v>
      </c>
      <c r="L75" s="184">
        <f t="shared" si="25"/>
        <v>0</v>
      </c>
    </row>
    <row r="76" spans="1:12" ht="15" hidden="1" x14ac:dyDescent="0.25">
      <c r="A76" s="155">
        <v>5</v>
      </c>
      <c r="B76" s="155">
        <f t="shared" si="27"/>
        <v>3</v>
      </c>
      <c r="C76" s="355" t="s">
        <v>95</v>
      </c>
      <c r="D76" s="170">
        <v>0</v>
      </c>
      <c r="E76" s="170">
        <v>0</v>
      </c>
      <c r="F76" s="170">
        <v>0</v>
      </c>
      <c r="G76" s="156"/>
      <c r="H76" s="156">
        <f t="shared" si="26"/>
        <v>0</v>
      </c>
      <c r="I76" s="359">
        <f t="shared" si="24"/>
        <v>0</v>
      </c>
      <c r="K76" s="155">
        <v>5</v>
      </c>
      <c r="L76" s="184">
        <f t="shared" si="25"/>
        <v>0</v>
      </c>
    </row>
    <row r="77" spans="1:12" ht="15" hidden="1" x14ac:dyDescent="0.25">
      <c r="A77" s="155">
        <v>6</v>
      </c>
      <c r="B77" s="155">
        <f t="shared" si="27"/>
        <v>3</v>
      </c>
      <c r="C77" s="285" t="s">
        <v>165</v>
      </c>
      <c r="D77" s="170">
        <v>12</v>
      </c>
      <c r="E77" s="170">
        <v>12</v>
      </c>
      <c r="F77" s="170">
        <v>17</v>
      </c>
      <c r="G77" s="156"/>
      <c r="H77" s="156">
        <f t="shared" si="26"/>
        <v>41</v>
      </c>
      <c r="I77" s="359">
        <f t="shared" si="24"/>
        <v>13.666666666666666</v>
      </c>
      <c r="K77" s="155">
        <v>6</v>
      </c>
      <c r="L77" s="184">
        <f t="shared" si="25"/>
        <v>14</v>
      </c>
    </row>
    <row r="78" spans="1:12" ht="15" hidden="1" x14ac:dyDescent="0.25">
      <c r="A78" s="155">
        <v>7</v>
      </c>
      <c r="B78" s="155">
        <f t="shared" si="27"/>
        <v>3</v>
      </c>
      <c r="C78" s="285" t="s">
        <v>133</v>
      </c>
      <c r="D78" s="156">
        <v>42</v>
      </c>
      <c r="E78" s="156">
        <v>36</v>
      </c>
      <c r="F78" s="156">
        <v>31</v>
      </c>
      <c r="G78" s="156"/>
      <c r="H78" s="156">
        <f t="shared" si="26"/>
        <v>109</v>
      </c>
      <c r="I78" s="359">
        <f t="shared" si="24"/>
        <v>36.333333333333336</v>
      </c>
      <c r="K78" s="155">
        <v>7</v>
      </c>
      <c r="L78" s="184">
        <f t="shared" si="25"/>
        <v>37</v>
      </c>
    </row>
    <row r="79" spans="1:12" ht="15" hidden="1" x14ac:dyDescent="0.25">
      <c r="A79" s="155">
        <v>8</v>
      </c>
      <c r="B79" s="155">
        <f t="shared" si="27"/>
        <v>3</v>
      </c>
      <c r="C79" s="285" t="s">
        <v>122</v>
      </c>
      <c r="D79" s="156">
        <v>68</v>
      </c>
      <c r="E79" s="156">
        <v>60</v>
      </c>
      <c r="F79" s="156">
        <v>65</v>
      </c>
      <c r="G79" s="156"/>
      <c r="H79" s="156">
        <f t="shared" si="26"/>
        <v>193</v>
      </c>
      <c r="I79" s="359">
        <f t="shared" si="24"/>
        <v>64.333333333333329</v>
      </c>
      <c r="K79" s="155">
        <v>8</v>
      </c>
      <c r="L79" s="184">
        <f t="shared" si="25"/>
        <v>65</v>
      </c>
    </row>
    <row r="80" spans="1:12" ht="15" hidden="1" x14ac:dyDescent="0.25">
      <c r="A80" s="361">
        <v>9</v>
      </c>
      <c r="B80">
        <v>3</v>
      </c>
      <c r="C80" s="285"/>
      <c r="D80" s="362"/>
      <c r="E80" s="362"/>
      <c r="F80" s="362"/>
      <c r="G80" s="362"/>
      <c r="H80" s="156">
        <f t="shared" si="26"/>
        <v>0</v>
      </c>
      <c r="I80" s="359">
        <f t="shared" si="24"/>
        <v>0</v>
      </c>
      <c r="K80" s="361">
        <v>9</v>
      </c>
      <c r="L80" s="184">
        <f t="shared" si="25"/>
        <v>0</v>
      </c>
    </row>
    <row r="81" spans="1:12" hidden="1" x14ac:dyDescent="0.2"/>
    <row r="82" spans="1:12" ht="15" hidden="1" x14ac:dyDescent="0.25">
      <c r="A82" s="352" t="s">
        <v>221</v>
      </c>
      <c r="B82" s="155"/>
      <c r="C82" s="354"/>
      <c r="D82" s="353" t="s">
        <v>229</v>
      </c>
      <c r="E82" s="156"/>
      <c r="F82" s="156"/>
      <c r="G82" s="156"/>
      <c r="H82" s="155"/>
      <c r="I82" s="358"/>
    </row>
    <row r="83" spans="1:12" ht="15" hidden="1" x14ac:dyDescent="0.25">
      <c r="A83" s="155"/>
      <c r="B83" s="155"/>
      <c r="C83" s="354"/>
      <c r="D83" s="353" t="s">
        <v>231</v>
      </c>
      <c r="E83" s="353" t="s">
        <v>224</v>
      </c>
      <c r="F83" s="353" t="s">
        <v>225</v>
      </c>
      <c r="G83" s="156"/>
      <c r="H83" s="155"/>
      <c r="I83" s="358"/>
    </row>
    <row r="84" spans="1:12" ht="15" hidden="1" x14ac:dyDescent="0.25">
      <c r="A84" s="155" t="s">
        <v>67</v>
      </c>
      <c r="B84" s="155"/>
      <c r="C84" s="354"/>
      <c r="D84" s="156" t="s">
        <v>61</v>
      </c>
      <c r="E84" s="156" t="s">
        <v>62</v>
      </c>
      <c r="F84" s="156" t="s">
        <v>63</v>
      </c>
      <c r="G84" s="156"/>
      <c r="H84" s="156" t="s">
        <v>34</v>
      </c>
      <c r="I84" s="359" t="s">
        <v>65</v>
      </c>
      <c r="K84" s="155"/>
      <c r="L84" s="184" t="s">
        <v>66</v>
      </c>
    </row>
    <row r="85" spans="1:12" ht="15" hidden="1" x14ac:dyDescent="0.25">
      <c r="A85" s="155">
        <v>1</v>
      </c>
      <c r="B85" s="155">
        <v>3</v>
      </c>
      <c r="C85" s="355" t="s">
        <v>94</v>
      </c>
      <c r="D85" s="156"/>
      <c r="E85" s="156"/>
      <c r="F85" s="156"/>
      <c r="G85" s="156"/>
      <c r="H85" s="156">
        <f>D85+E85+F85</f>
        <v>0</v>
      </c>
      <c r="I85" s="359">
        <f t="shared" ref="I85:I93" si="28">H85/B85</f>
        <v>0</v>
      </c>
      <c r="K85" s="155">
        <v>1</v>
      </c>
      <c r="L85" s="184">
        <f t="shared" ref="L85:L93" si="29">ROUNDUP(I85,0)</f>
        <v>0</v>
      </c>
    </row>
    <row r="86" spans="1:12" ht="15" hidden="1" x14ac:dyDescent="0.25">
      <c r="A86" s="155">
        <v>2</v>
      </c>
      <c r="B86" s="155">
        <f>B85</f>
        <v>3</v>
      </c>
      <c r="C86" s="285" t="s">
        <v>74</v>
      </c>
      <c r="D86" s="156"/>
      <c r="E86" s="156"/>
      <c r="F86" s="156"/>
      <c r="G86" s="156"/>
      <c r="H86" s="156">
        <f t="shared" ref="H86:H93" si="30">D86+E86+F86</f>
        <v>0</v>
      </c>
      <c r="I86" s="359">
        <f t="shared" si="28"/>
        <v>0</v>
      </c>
      <c r="K86" s="155">
        <v>2</v>
      </c>
      <c r="L86" s="184">
        <f t="shared" si="29"/>
        <v>0</v>
      </c>
    </row>
    <row r="87" spans="1:12" ht="15" hidden="1" x14ac:dyDescent="0.25">
      <c r="A87" s="155">
        <v>3</v>
      </c>
      <c r="B87" s="155">
        <f t="shared" ref="B87:B92" si="31">B86</f>
        <v>3</v>
      </c>
      <c r="C87" s="285" t="s">
        <v>155</v>
      </c>
      <c r="D87" s="156"/>
      <c r="E87" s="156"/>
      <c r="F87" s="156"/>
      <c r="G87" s="156"/>
      <c r="H87" s="156">
        <f t="shared" si="30"/>
        <v>0</v>
      </c>
      <c r="I87" s="359">
        <f t="shared" si="28"/>
        <v>0</v>
      </c>
      <c r="K87" s="155">
        <v>3</v>
      </c>
      <c r="L87" s="184">
        <f t="shared" si="29"/>
        <v>0</v>
      </c>
    </row>
    <row r="88" spans="1:12" ht="15" hidden="1" x14ac:dyDescent="0.25">
      <c r="A88" s="155">
        <v>4</v>
      </c>
      <c r="B88" s="155">
        <f t="shared" si="31"/>
        <v>3</v>
      </c>
      <c r="C88" s="285" t="s">
        <v>152</v>
      </c>
      <c r="D88" s="156">
        <v>34</v>
      </c>
      <c r="E88" s="156">
        <v>34</v>
      </c>
      <c r="F88" s="156">
        <v>40</v>
      </c>
      <c r="G88" s="156"/>
      <c r="H88" s="156">
        <f t="shared" si="30"/>
        <v>108</v>
      </c>
      <c r="I88" s="359">
        <f t="shared" si="28"/>
        <v>36</v>
      </c>
      <c r="K88" s="155">
        <v>4</v>
      </c>
      <c r="L88" s="184">
        <f t="shared" si="29"/>
        <v>36</v>
      </c>
    </row>
    <row r="89" spans="1:12" ht="15" hidden="1" x14ac:dyDescent="0.25">
      <c r="A89" s="155">
        <v>5</v>
      </c>
      <c r="B89" s="155">
        <f t="shared" si="31"/>
        <v>3</v>
      </c>
      <c r="C89" s="355" t="s">
        <v>201</v>
      </c>
      <c r="D89" s="170"/>
      <c r="E89" s="170"/>
      <c r="F89" s="170"/>
      <c r="G89" s="156"/>
      <c r="H89" s="156">
        <f t="shared" si="30"/>
        <v>0</v>
      </c>
      <c r="I89" s="359">
        <f t="shared" si="28"/>
        <v>0</v>
      </c>
      <c r="K89" s="155">
        <v>5</v>
      </c>
      <c r="L89" s="184">
        <f t="shared" si="29"/>
        <v>0</v>
      </c>
    </row>
    <row r="90" spans="1:12" ht="15" hidden="1" x14ac:dyDescent="0.25">
      <c r="A90" s="155">
        <v>6</v>
      </c>
      <c r="B90" s="155">
        <f t="shared" si="31"/>
        <v>3</v>
      </c>
      <c r="C90" s="285" t="s">
        <v>120</v>
      </c>
      <c r="D90" s="170">
        <v>47</v>
      </c>
      <c r="E90" s="170">
        <v>49</v>
      </c>
      <c r="F90" s="170">
        <v>48</v>
      </c>
      <c r="G90" s="156"/>
      <c r="H90" s="156">
        <f t="shared" si="30"/>
        <v>144</v>
      </c>
      <c r="I90" s="359">
        <f t="shared" si="28"/>
        <v>48</v>
      </c>
      <c r="K90" s="155">
        <v>6</v>
      </c>
      <c r="L90" s="184">
        <f t="shared" si="29"/>
        <v>48</v>
      </c>
    </row>
    <row r="91" spans="1:12" ht="15" hidden="1" x14ac:dyDescent="0.25">
      <c r="A91" s="155">
        <v>7</v>
      </c>
      <c r="B91" s="155">
        <f t="shared" si="31"/>
        <v>3</v>
      </c>
      <c r="C91" s="285" t="s">
        <v>132</v>
      </c>
      <c r="D91" s="156">
        <v>38</v>
      </c>
      <c r="E91" s="156">
        <v>37</v>
      </c>
      <c r="F91" s="156">
        <v>36</v>
      </c>
      <c r="G91" s="156"/>
      <c r="H91" s="156">
        <f t="shared" si="30"/>
        <v>111</v>
      </c>
      <c r="I91" s="359">
        <f t="shared" si="28"/>
        <v>37</v>
      </c>
      <c r="K91" s="155">
        <v>7</v>
      </c>
      <c r="L91" s="184">
        <f t="shared" si="29"/>
        <v>37</v>
      </c>
    </row>
    <row r="92" spans="1:12" ht="15" hidden="1" x14ac:dyDescent="0.25">
      <c r="A92" s="155">
        <v>8</v>
      </c>
      <c r="B92" s="155">
        <f t="shared" si="31"/>
        <v>3</v>
      </c>
      <c r="C92" s="285" t="s">
        <v>166</v>
      </c>
      <c r="D92" s="156">
        <v>46</v>
      </c>
      <c r="E92" s="156">
        <v>47</v>
      </c>
      <c r="F92" s="156">
        <v>46</v>
      </c>
      <c r="G92" s="156"/>
      <c r="H92" s="156">
        <f t="shared" si="30"/>
        <v>139</v>
      </c>
      <c r="I92" s="359">
        <f t="shared" si="28"/>
        <v>46.333333333333336</v>
      </c>
      <c r="K92" s="155">
        <v>8</v>
      </c>
      <c r="L92" s="184">
        <f t="shared" si="29"/>
        <v>47</v>
      </c>
    </row>
    <row r="93" spans="1:12" ht="15" hidden="1" x14ac:dyDescent="0.25">
      <c r="A93" s="361">
        <v>9</v>
      </c>
      <c r="B93">
        <v>3</v>
      </c>
      <c r="C93" s="285" t="s">
        <v>125</v>
      </c>
      <c r="D93" s="362">
        <v>40</v>
      </c>
      <c r="E93" s="362">
        <v>40</v>
      </c>
      <c r="F93" s="362">
        <v>30</v>
      </c>
      <c r="G93" s="362"/>
      <c r="H93" s="156">
        <f t="shared" si="30"/>
        <v>110</v>
      </c>
      <c r="I93" s="359">
        <f t="shared" si="28"/>
        <v>36.666666666666664</v>
      </c>
      <c r="K93" s="361">
        <v>9</v>
      </c>
      <c r="L93" s="184">
        <f t="shared" si="29"/>
        <v>37</v>
      </c>
    </row>
    <row r="94" spans="1:12" hidden="1" x14ac:dyDescent="0.2"/>
    <row r="95" spans="1:12" ht="15" hidden="1" x14ac:dyDescent="0.25">
      <c r="A95" s="352" t="s">
        <v>221</v>
      </c>
      <c r="B95" s="155"/>
      <c r="C95" s="354"/>
      <c r="D95" s="353" t="s">
        <v>234</v>
      </c>
      <c r="E95" s="156"/>
      <c r="F95" s="156"/>
      <c r="G95" s="156"/>
      <c r="H95" s="155"/>
      <c r="I95" s="358"/>
    </row>
    <row r="96" spans="1:12" ht="15" hidden="1" x14ac:dyDescent="0.25">
      <c r="A96" s="155"/>
      <c r="B96" s="155"/>
      <c r="C96" s="354"/>
      <c r="D96" s="353" t="s">
        <v>231</v>
      </c>
      <c r="E96" s="353" t="s">
        <v>224</v>
      </c>
      <c r="F96" s="353" t="s">
        <v>225</v>
      </c>
      <c r="G96" s="156"/>
      <c r="H96" s="155"/>
      <c r="I96" s="358"/>
    </row>
    <row r="97" spans="1:12" ht="15" hidden="1" x14ac:dyDescent="0.25">
      <c r="A97" s="155" t="s">
        <v>67</v>
      </c>
      <c r="B97" s="155"/>
      <c r="C97" s="354"/>
      <c r="D97" s="156" t="s">
        <v>61</v>
      </c>
      <c r="E97" s="156" t="s">
        <v>62</v>
      </c>
      <c r="F97" s="156" t="s">
        <v>63</v>
      </c>
      <c r="G97" s="156"/>
      <c r="H97" s="156" t="s">
        <v>34</v>
      </c>
      <c r="I97" s="359" t="s">
        <v>65</v>
      </c>
      <c r="K97" s="155"/>
      <c r="L97" s="184" t="s">
        <v>66</v>
      </c>
    </row>
    <row r="98" spans="1:12" ht="15" hidden="1" x14ac:dyDescent="0.25">
      <c r="A98" s="155">
        <v>1</v>
      </c>
      <c r="B98" s="155">
        <v>3</v>
      </c>
      <c r="C98" s="285" t="s">
        <v>140</v>
      </c>
      <c r="D98" s="156"/>
      <c r="E98" s="156"/>
      <c r="F98" s="156"/>
      <c r="G98" s="156"/>
      <c r="H98" s="156">
        <f>D98+E98+F98</f>
        <v>0</v>
      </c>
      <c r="I98" s="359">
        <f t="shared" ref="I98:I106" si="32">H98/B98</f>
        <v>0</v>
      </c>
      <c r="K98" s="155">
        <v>1</v>
      </c>
      <c r="L98" s="184">
        <f t="shared" ref="L98:L106" si="33">ROUNDUP(I98,0)</f>
        <v>0</v>
      </c>
    </row>
    <row r="99" spans="1:12" ht="15" hidden="1" x14ac:dyDescent="0.25">
      <c r="A99" s="155">
        <v>2</v>
      </c>
      <c r="B99" s="155">
        <f>B98</f>
        <v>3</v>
      </c>
      <c r="C99" s="285" t="s">
        <v>157</v>
      </c>
      <c r="D99" s="156"/>
      <c r="E99" s="156"/>
      <c r="F99" s="156"/>
      <c r="G99" s="156"/>
      <c r="H99" s="156">
        <f t="shared" ref="H99:H106" si="34">D99+E99+F99</f>
        <v>0</v>
      </c>
      <c r="I99" s="359">
        <f t="shared" si="32"/>
        <v>0</v>
      </c>
      <c r="K99" s="155">
        <v>2</v>
      </c>
      <c r="L99" s="184">
        <f t="shared" si="33"/>
        <v>0</v>
      </c>
    </row>
    <row r="100" spans="1:12" ht="15" hidden="1" x14ac:dyDescent="0.25">
      <c r="A100" s="155">
        <v>3</v>
      </c>
      <c r="B100" s="155">
        <f t="shared" ref="B100:B105" si="35">B99</f>
        <v>3</v>
      </c>
      <c r="C100" s="285" t="s">
        <v>121</v>
      </c>
      <c r="D100" s="156"/>
      <c r="E100" s="156"/>
      <c r="F100" s="156"/>
      <c r="G100" s="156"/>
      <c r="H100" s="156">
        <f t="shared" si="34"/>
        <v>0</v>
      </c>
      <c r="I100" s="359">
        <f t="shared" si="32"/>
        <v>0</v>
      </c>
      <c r="K100" s="155">
        <v>3</v>
      </c>
      <c r="L100" s="184">
        <f t="shared" si="33"/>
        <v>0</v>
      </c>
    </row>
    <row r="101" spans="1:12" ht="15" hidden="1" x14ac:dyDescent="0.25">
      <c r="A101" s="155">
        <v>4</v>
      </c>
      <c r="B101" s="155">
        <f t="shared" si="35"/>
        <v>3</v>
      </c>
      <c r="C101" s="285" t="s">
        <v>124</v>
      </c>
      <c r="D101" s="156"/>
      <c r="E101" s="156"/>
      <c r="F101" s="156"/>
      <c r="G101" s="156"/>
      <c r="H101" s="156">
        <f t="shared" si="34"/>
        <v>0</v>
      </c>
      <c r="I101" s="359">
        <f t="shared" si="32"/>
        <v>0</v>
      </c>
      <c r="K101" s="155">
        <v>4</v>
      </c>
      <c r="L101" s="184">
        <f t="shared" si="33"/>
        <v>0</v>
      </c>
    </row>
    <row r="102" spans="1:12" ht="15" hidden="1" x14ac:dyDescent="0.25">
      <c r="A102" s="155">
        <v>5</v>
      </c>
      <c r="B102" s="155">
        <f t="shared" si="35"/>
        <v>3</v>
      </c>
      <c r="C102" s="341" t="s">
        <v>93</v>
      </c>
      <c r="D102" s="170"/>
      <c r="E102" s="170"/>
      <c r="F102" s="170"/>
      <c r="G102" s="156"/>
      <c r="H102" s="156">
        <f t="shared" si="34"/>
        <v>0</v>
      </c>
      <c r="I102" s="359">
        <f t="shared" si="32"/>
        <v>0</v>
      </c>
      <c r="K102" s="155">
        <v>5</v>
      </c>
      <c r="L102" s="184">
        <f t="shared" si="33"/>
        <v>0</v>
      </c>
    </row>
    <row r="103" spans="1:12" ht="15" hidden="1" x14ac:dyDescent="0.25">
      <c r="A103" s="155">
        <v>6</v>
      </c>
      <c r="B103" s="155">
        <f t="shared" si="35"/>
        <v>3</v>
      </c>
      <c r="C103" s="285" t="s">
        <v>145</v>
      </c>
      <c r="D103" s="170"/>
      <c r="E103" s="170"/>
      <c r="F103" s="170"/>
      <c r="G103" s="156"/>
      <c r="H103" s="156">
        <f t="shared" si="34"/>
        <v>0</v>
      </c>
      <c r="I103" s="359">
        <f t="shared" si="32"/>
        <v>0</v>
      </c>
      <c r="K103" s="155">
        <v>6</v>
      </c>
      <c r="L103" s="184">
        <f t="shared" si="33"/>
        <v>0</v>
      </c>
    </row>
    <row r="104" spans="1:12" ht="15" hidden="1" x14ac:dyDescent="0.25">
      <c r="A104" s="155">
        <v>7</v>
      </c>
      <c r="B104" s="155">
        <f t="shared" si="35"/>
        <v>3</v>
      </c>
      <c r="C104" s="341" t="s">
        <v>200</v>
      </c>
      <c r="D104" s="156">
        <v>22</v>
      </c>
      <c r="E104" s="156">
        <v>22</v>
      </c>
      <c r="F104" s="156">
        <v>22</v>
      </c>
      <c r="G104" s="156"/>
      <c r="H104" s="156">
        <f t="shared" si="34"/>
        <v>66</v>
      </c>
      <c r="I104" s="359">
        <f t="shared" si="32"/>
        <v>22</v>
      </c>
      <c r="K104" s="155">
        <v>7</v>
      </c>
      <c r="L104" s="184">
        <f t="shared" si="33"/>
        <v>22</v>
      </c>
    </row>
    <row r="105" spans="1:12" ht="15" hidden="1" x14ac:dyDescent="0.25">
      <c r="A105" s="155">
        <v>8</v>
      </c>
      <c r="B105" s="155">
        <f t="shared" si="35"/>
        <v>3</v>
      </c>
      <c r="C105" s="285" t="s">
        <v>134</v>
      </c>
      <c r="D105" s="156"/>
      <c r="E105" s="156"/>
      <c r="F105" s="156"/>
      <c r="G105" s="156"/>
      <c r="H105" s="156">
        <f t="shared" si="34"/>
        <v>0</v>
      </c>
      <c r="I105" s="359">
        <f t="shared" si="32"/>
        <v>0</v>
      </c>
      <c r="K105" s="155">
        <v>8</v>
      </c>
      <c r="L105" s="184">
        <f t="shared" si="33"/>
        <v>0</v>
      </c>
    </row>
    <row r="106" spans="1:12" ht="15" hidden="1" x14ac:dyDescent="0.25">
      <c r="A106" s="361">
        <v>9</v>
      </c>
      <c r="B106">
        <v>3</v>
      </c>
      <c r="C106" s="285" t="s">
        <v>167</v>
      </c>
      <c r="D106" s="362">
        <v>80</v>
      </c>
      <c r="E106" s="362">
        <v>90</v>
      </c>
      <c r="F106" s="362">
        <v>85</v>
      </c>
      <c r="G106" s="362"/>
      <c r="H106" s="156">
        <f t="shared" si="34"/>
        <v>255</v>
      </c>
      <c r="I106" s="359">
        <f t="shared" si="32"/>
        <v>85</v>
      </c>
      <c r="K106" s="361">
        <v>9</v>
      </c>
      <c r="L106" s="184">
        <f t="shared" si="33"/>
        <v>85</v>
      </c>
    </row>
    <row r="107" spans="1:12" hidden="1" x14ac:dyDescent="0.2"/>
    <row r="108" spans="1:12" ht="15" hidden="1" x14ac:dyDescent="0.25">
      <c r="A108" s="352" t="s">
        <v>235</v>
      </c>
      <c r="B108" s="155"/>
      <c r="C108" s="354"/>
      <c r="D108" s="353" t="s">
        <v>236</v>
      </c>
      <c r="E108" s="156"/>
      <c r="F108" s="156"/>
      <c r="G108" s="156"/>
      <c r="H108" s="155"/>
      <c r="I108" s="358"/>
    </row>
    <row r="109" spans="1:12" ht="15" hidden="1" x14ac:dyDescent="0.25">
      <c r="A109" s="155"/>
      <c r="B109" s="155"/>
      <c r="C109" s="354"/>
      <c r="D109" s="353" t="s">
        <v>231</v>
      </c>
      <c r="E109" s="353" t="s">
        <v>224</v>
      </c>
      <c r="F109" s="353" t="s">
        <v>225</v>
      </c>
      <c r="G109" s="156"/>
      <c r="H109" s="155"/>
      <c r="I109" s="358"/>
    </row>
    <row r="110" spans="1:12" ht="15" hidden="1" x14ac:dyDescent="0.25">
      <c r="A110" s="155" t="s">
        <v>67</v>
      </c>
      <c r="B110" s="155"/>
      <c r="C110" s="354"/>
      <c r="D110" s="156" t="s">
        <v>61</v>
      </c>
      <c r="E110" s="156" t="s">
        <v>62</v>
      </c>
      <c r="F110" s="156" t="s">
        <v>63</v>
      </c>
      <c r="G110" s="156"/>
      <c r="H110" s="156" t="s">
        <v>34</v>
      </c>
      <c r="I110" s="359" t="s">
        <v>65</v>
      </c>
      <c r="K110" s="155"/>
      <c r="L110" s="184" t="s">
        <v>66</v>
      </c>
    </row>
    <row r="111" spans="1:12" ht="15" hidden="1" x14ac:dyDescent="0.25">
      <c r="A111" s="155">
        <v>1</v>
      </c>
      <c r="B111" s="155">
        <v>3</v>
      </c>
      <c r="C111" s="260" t="s">
        <v>177</v>
      </c>
      <c r="D111" s="156">
        <v>36</v>
      </c>
      <c r="E111" s="156">
        <v>36</v>
      </c>
      <c r="F111" s="156">
        <v>36</v>
      </c>
      <c r="G111" s="156"/>
      <c r="H111" s="156">
        <f>D111+E111+F111</f>
        <v>108</v>
      </c>
      <c r="I111" s="359">
        <f t="shared" ref="I111:I119" si="36">H111/B111</f>
        <v>36</v>
      </c>
      <c r="K111" s="155">
        <v>1</v>
      </c>
      <c r="L111" s="184">
        <f t="shared" ref="L111:L119" si="37">ROUNDUP(I111,0)</f>
        <v>36</v>
      </c>
    </row>
    <row r="112" spans="1:12" ht="15" hidden="1" x14ac:dyDescent="0.25">
      <c r="A112" s="155">
        <v>2</v>
      </c>
      <c r="B112" s="155">
        <f>B111</f>
        <v>3</v>
      </c>
      <c r="C112" s="75"/>
      <c r="D112" s="156"/>
      <c r="E112" s="156"/>
      <c r="F112" s="156"/>
      <c r="G112" s="156"/>
      <c r="H112" s="156">
        <f t="shared" ref="H112:H119" si="38">D112+E112+F112</f>
        <v>0</v>
      </c>
      <c r="I112" s="359">
        <f t="shared" si="36"/>
        <v>0</v>
      </c>
      <c r="K112" s="155">
        <v>2</v>
      </c>
      <c r="L112" s="184">
        <f t="shared" si="37"/>
        <v>0</v>
      </c>
    </row>
    <row r="113" spans="1:12" ht="15" hidden="1" x14ac:dyDescent="0.25">
      <c r="A113" s="155">
        <v>3</v>
      </c>
      <c r="B113" s="155">
        <f t="shared" ref="B113:B118" si="39">B112</f>
        <v>3</v>
      </c>
      <c r="C113" s="260" t="s">
        <v>186</v>
      </c>
      <c r="D113" s="156">
        <v>46</v>
      </c>
      <c r="E113" s="156">
        <v>45</v>
      </c>
      <c r="F113" s="156">
        <v>45</v>
      </c>
      <c r="G113" s="156"/>
      <c r="H113" s="156">
        <f t="shared" si="38"/>
        <v>136</v>
      </c>
      <c r="I113" s="359">
        <f t="shared" si="36"/>
        <v>45.333333333333336</v>
      </c>
      <c r="K113" s="155">
        <v>3</v>
      </c>
      <c r="L113" s="184">
        <f t="shared" si="37"/>
        <v>46</v>
      </c>
    </row>
    <row r="114" spans="1:12" ht="15" hidden="1" x14ac:dyDescent="0.25">
      <c r="A114" s="155">
        <v>4</v>
      </c>
      <c r="B114" s="155">
        <f t="shared" si="39"/>
        <v>3</v>
      </c>
      <c r="C114" s="260" t="s">
        <v>141</v>
      </c>
      <c r="D114" s="156">
        <v>48</v>
      </c>
      <c r="E114" s="156">
        <v>48</v>
      </c>
      <c r="F114" s="156">
        <v>48</v>
      </c>
      <c r="G114" s="156"/>
      <c r="H114" s="156">
        <f t="shared" si="38"/>
        <v>144</v>
      </c>
      <c r="I114" s="359">
        <f t="shared" si="36"/>
        <v>48</v>
      </c>
      <c r="K114" s="155">
        <v>4</v>
      </c>
      <c r="L114" s="184">
        <f t="shared" si="37"/>
        <v>48</v>
      </c>
    </row>
    <row r="115" spans="1:12" ht="15" hidden="1" x14ac:dyDescent="0.25">
      <c r="A115" s="155">
        <v>5</v>
      </c>
      <c r="B115" s="155">
        <f t="shared" si="39"/>
        <v>3</v>
      </c>
      <c r="C115" s="205" t="s">
        <v>109</v>
      </c>
      <c r="D115" s="170">
        <v>0</v>
      </c>
      <c r="E115" s="170"/>
      <c r="F115" s="170"/>
      <c r="G115" s="156"/>
      <c r="H115" s="156">
        <f t="shared" si="38"/>
        <v>0</v>
      </c>
      <c r="I115" s="359">
        <f t="shared" si="36"/>
        <v>0</v>
      </c>
      <c r="K115" s="155">
        <v>5</v>
      </c>
      <c r="L115" s="184">
        <f t="shared" si="37"/>
        <v>0</v>
      </c>
    </row>
    <row r="116" spans="1:12" ht="15" hidden="1" x14ac:dyDescent="0.25">
      <c r="A116" s="155">
        <v>6</v>
      </c>
      <c r="B116" s="155">
        <f t="shared" si="39"/>
        <v>3</v>
      </c>
      <c r="C116" s="260" t="s">
        <v>185</v>
      </c>
      <c r="D116" s="170">
        <v>48</v>
      </c>
      <c r="E116" s="170">
        <v>48</v>
      </c>
      <c r="F116" s="170">
        <v>48</v>
      </c>
      <c r="G116" s="156"/>
      <c r="H116" s="156">
        <f t="shared" si="38"/>
        <v>144</v>
      </c>
      <c r="I116" s="359">
        <f t="shared" si="36"/>
        <v>48</v>
      </c>
      <c r="K116" s="155">
        <v>6</v>
      </c>
      <c r="L116" s="184">
        <f t="shared" si="37"/>
        <v>48</v>
      </c>
    </row>
    <row r="117" spans="1:12" ht="15" hidden="1" x14ac:dyDescent="0.25">
      <c r="A117" s="155">
        <v>7</v>
      </c>
      <c r="B117" s="155">
        <f t="shared" si="39"/>
        <v>3</v>
      </c>
      <c r="C117" s="341"/>
      <c r="D117" s="156"/>
      <c r="E117" s="156"/>
      <c r="F117" s="156"/>
      <c r="G117" s="156"/>
      <c r="H117" s="156">
        <f t="shared" si="38"/>
        <v>0</v>
      </c>
      <c r="I117" s="359">
        <f t="shared" si="36"/>
        <v>0</v>
      </c>
      <c r="K117" s="155">
        <v>7</v>
      </c>
      <c r="L117" s="184">
        <f t="shared" si="37"/>
        <v>0</v>
      </c>
    </row>
    <row r="118" spans="1:12" ht="15" hidden="1" x14ac:dyDescent="0.25">
      <c r="A118" s="155">
        <v>8</v>
      </c>
      <c r="B118" s="155">
        <f t="shared" si="39"/>
        <v>3</v>
      </c>
      <c r="C118" s="285"/>
      <c r="D118" s="156"/>
      <c r="E118" s="156"/>
      <c r="F118" s="156"/>
      <c r="G118" s="156"/>
      <c r="H118" s="156">
        <f t="shared" si="38"/>
        <v>0</v>
      </c>
      <c r="I118" s="359">
        <f t="shared" si="36"/>
        <v>0</v>
      </c>
      <c r="K118" s="155">
        <v>8</v>
      </c>
      <c r="L118" s="184">
        <f t="shared" si="37"/>
        <v>0</v>
      </c>
    </row>
    <row r="119" spans="1:12" ht="15" hidden="1" x14ac:dyDescent="0.25">
      <c r="A119" s="361">
        <v>9</v>
      </c>
      <c r="B119">
        <v>3</v>
      </c>
      <c r="C119" s="285"/>
      <c r="D119" s="362"/>
      <c r="E119" s="362"/>
      <c r="F119" s="362"/>
      <c r="G119" s="362"/>
      <c r="H119" s="156">
        <f t="shared" si="38"/>
        <v>0</v>
      </c>
      <c r="I119" s="359">
        <f t="shared" si="36"/>
        <v>0</v>
      </c>
      <c r="K119" s="361">
        <v>9</v>
      </c>
      <c r="L119" s="184">
        <f t="shared" si="37"/>
        <v>0</v>
      </c>
    </row>
    <row r="120" spans="1:12" hidden="1" x14ac:dyDescent="0.2"/>
    <row r="121" spans="1:12" ht="15" hidden="1" x14ac:dyDescent="0.25">
      <c r="A121" s="352" t="s">
        <v>235</v>
      </c>
      <c r="B121" s="155"/>
      <c r="C121" s="354"/>
      <c r="D121" s="353" t="s">
        <v>237</v>
      </c>
      <c r="E121" s="156"/>
      <c r="F121" s="156"/>
      <c r="G121" s="156"/>
      <c r="H121" s="155"/>
      <c r="I121" s="358"/>
    </row>
    <row r="122" spans="1:12" ht="15" hidden="1" x14ac:dyDescent="0.25">
      <c r="A122" s="155"/>
      <c r="B122" s="155"/>
      <c r="C122" s="354"/>
      <c r="D122" s="353" t="s">
        <v>231</v>
      </c>
      <c r="E122" s="353" t="s">
        <v>224</v>
      </c>
      <c r="F122" s="353" t="s">
        <v>225</v>
      </c>
      <c r="G122" s="156"/>
      <c r="H122" s="155"/>
      <c r="I122" s="358"/>
    </row>
    <row r="123" spans="1:12" ht="15" hidden="1" x14ac:dyDescent="0.25">
      <c r="A123" s="155" t="s">
        <v>67</v>
      </c>
      <c r="B123" s="155"/>
      <c r="C123" s="354"/>
      <c r="D123" s="156" t="s">
        <v>61</v>
      </c>
      <c r="E123" s="156" t="s">
        <v>62</v>
      </c>
      <c r="F123" s="156" t="s">
        <v>63</v>
      </c>
      <c r="G123" s="156"/>
      <c r="H123" s="156" t="s">
        <v>34</v>
      </c>
      <c r="I123" s="359" t="s">
        <v>65</v>
      </c>
      <c r="K123" s="155"/>
      <c r="L123" s="184" t="s">
        <v>66</v>
      </c>
    </row>
    <row r="124" spans="1:12" ht="15" hidden="1" x14ac:dyDescent="0.25">
      <c r="A124" s="155">
        <v>1</v>
      </c>
      <c r="B124" s="155">
        <v>3</v>
      </c>
      <c r="C124" s="205" t="s">
        <v>107</v>
      </c>
      <c r="D124" s="156"/>
      <c r="E124" s="156"/>
      <c r="F124" s="156"/>
      <c r="G124" s="156"/>
      <c r="H124" s="156">
        <f>D124+E124+F124</f>
        <v>0</v>
      </c>
      <c r="I124" s="359">
        <f t="shared" ref="I124:I132" si="40">H124/B124</f>
        <v>0</v>
      </c>
      <c r="K124" s="155">
        <v>1</v>
      </c>
      <c r="L124" s="184">
        <f t="shared" ref="L124:L132" si="41">ROUNDUP(I124,0)</f>
        <v>0</v>
      </c>
    </row>
    <row r="125" spans="1:12" ht="15" hidden="1" x14ac:dyDescent="0.25">
      <c r="A125" s="155">
        <v>2</v>
      </c>
      <c r="B125" s="155">
        <f>B124</f>
        <v>3</v>
      </c>
      <c r="C125" s="260" t="s">
        <v>178</v>
      </c>
      <c r="D125" s="156">
        <v>43</v>
      </c>
      <c r="E125" s="156">
        <v>42</v>
      </c>
      <c r="F125" s="156">
        <v>43</v>
      </c>
      <c r="G125" s="156"/>
      <c r="H125" s="156">
        <f t="shared" ref="H125:H132" si="42">D125+E125+F125</f>
        <v>128</v>
      </c>
      <c r="I125" s="359">
        <f t="shared" si="40"/>
        <v>42.666666666666664</v>
      </c>
      <c r="K125" s="155">
        <v>2</v>
      </c>
      <c r="L125" s="184">
        <f t="shared" si="41"/>
        <v>43</v>
      </c>
    </row>
    <row r="126" spans="1:12" ht="15" hidden="1" x14ac:dyDescent="0.25">
      <c r="A126" s="155">
        <v>3</v>
      </c>
      <c r="B126" s="155">
        <f t="shared" ref="B126:B131" si="43">B125</f>
        <v>3</v>
      </c>
      <c r="C126" s="260" t="s">
        <v>175</v>
      </c>
      <c r="D126" s="156"/>
      <c r="E126" s="156"/>
      <c r="F126" s="156"/>
      <c r="G126" s="156"/>
      <c r="H126" s="156">
        <f t="shared" si="42"/>
        <v>0</v>
      </c>
      <c r="I126" s="359">
        <f t="shared" si="40"/>
        <v>0</v>
      </c>
      <c r="K126" s="155">
        <v>3</v>
      </c>
      <c r="L126" s="184">
        <f t="shared" si="41"/>
        <v>0</v>
      </c>
    </row>
    <row r="127" spans="1:12" ht="15" hidden="1" x14ac:dyDescent="0.25">
      <c r="A127" s="155">
        <v>4</v>
      </c>
      <c r="B127" s="155">
        <f t="shared" si="43"/>
        <v>3</v>
      </c>
      <c r="C127" s="205" t="s">
        <v>105</v>
      </c>
      <c r="D127" s="156"/>
      <c r="E127" s="156"/>
      <c r="F127" s="156"/>
      <c r="G127" s="156"/>
      <c r="H127" s="156">
        <f t="shared" si="42"/>
        <v>0</v>
      </c>
      <c r="I127" s="359">
        <f t="shared" si="40"/>
        <v>0</v>
      </c>
      <c r="K127" s="155">
        <v>4</v>
      </c>
      <c r="L127" s="184">
        <f t="shared" si="41"/>
        <v>0</v>
      </c>
    </row>
    <row r="128" spans="1:12" ht="15" hidden="1" x14ac:dyDescent="0.25">
      <c r="A128" s="155">
        <v>5</v>
      </c>
      <c r="B128" s="155">
        <f t="shared" si="43"/>
        <v>3</v>
      </c>
      <c r="C128" s="260" t="s">
        <v>187</v>
      </c>
      <c r="D128" s="170">
        <v>47</v>
      </c>
      <c r="E128" s="170">
        <v>47</v>
      </c>
      <c r="F128" s="170">
        <v>47</v>
      </c>
      <c r="G128" s="156"/>
      <c r="H128" s="156">
        <f t="shared" si="42"/>
        <v>141</v>
      </c>
      <c r="I128" s="359">
        <f t="shared" si="40"/>
        <v>47</v>
      </c>
      <c r="K128" s="155">
        <v>5</v>
      </c>
      <c r="L128" s="184">
        <f t="shared" si="41"/>
        <v>47</v>
      </c>
    </row>
    <row r="129" spans="1:12" ht="15" hidden="1" x14ac:dyDescent="0.25">
      <c r="A129" s="155">
        <v>6</v>
      </c>
      <c r="B129" s="155">
        <f t="shared" si="43"/>
        <v>3</v>
      </c>
      <c r="C129" s="205" t="s">
        <v>106</v>
      </c>
      <c r="D129" s="170"/>
      <c r="E129" s="170"/>
      <c r="F129" s="170"/>
      <c r="G129" s="156"/>
      <c r="H129" s="156">
        <f t="shared" si="42"/>
        <v>0</v>
      </c>
      <c r="I129" s="359">
        <f t="shared" si="40"/>
        <v>0</v>
      </c>
      <c r="K129" s="155">
        <v>6</v>
      </c>
      <c r="L129" s="184">
        <f t="shared" si="41"/>
        <v>0</v>
      </c>
    </row>
    <row r="130" spans="1:12" ht="15" hidden="1" x14ac:dyDescent="0.25">
      <c r="A130" s="155">
        <v>7</v>
      </c>
      <c r="B130" s="155">
        <f t="shared" si="43"/>
        <v>3</v>
      </c>
      <c r="C130" s="341"/>
      <c r="D130" s="156"/>
      <c r="E130" s="156"/>
      <c r="F130" s="156"/>
      <c r="G130" s="156"/>
      <c r="H130" s="156">
        <f t="shared" si="42"/>
        <v>0</v>
      </c>
      <c r="I130" s="359">
        <f t="shared" si="40"/>
        <v>0</v>
      </c>
      <c r="K130" s="155">
        <v>7</v>
      </c>
      <c r="L130" s="184">
        <f t="shared" si="41"/>
        <v>0</v>
      </c>
    </row>
    <row r="131" spans="1:12" ht="15" hidden="1" x14ac:dyDescent="0.25">
      <c r="A131" s="155">
        <v>8</v>
      </c>
      <c r="B131" s="155">
        <f t="shared" si="43"/>
        <v>3</v>
      </c>
      <c r="C131" s="285"/>
      <c r="D131" s="156"/>
      <c r="E131" s="156"/>
      <c r="F131" s="156"/>
      <c r="G131" s="156"/>
      <c r="H131" s="156">
        <f t="shared" si="42"/>
        <v>0</v>
      </c>
      <c r="I131" s="359">
        <f t="shared" si="40"/>
        <v>0</v>
      </c>
      <c r="K131" s="155">
        <v>8</v>
      </c>
      <c r="L131" s="184">
        <f t="shared" si="41"/>
        <v>0</v>
      </c>
    </row>
    <row r="132" spans="1:12" ht="15" hidden="1" x14ac:dyDescent="0.25">
      <c r="A132" s="361">
        <v>9</v>
      </c>
      <c r="B132">
        <v>3</v>
      </c>
      <c r="C132" s="285"/>
      <c r="D132" s="362"/>
      <c r="E132" s="362"/>
      <c r="F132" s="362"/>
      <c r="G132" s="362"/>
      <c r="H132" s="156">
        <f t="shared" si="42"/>
        <v>0</v>
      </c>
      <c r="I132" s="359">
        <f t="shared" si="40"/>
        <v>0</v>
      </c>
      <c r="K132" s="361">
        <v>9</v>
      </c>
      <c r="L132" s="184">
        <f t="shared" si="41"/>
        <v>0</v>
      </c>
    </row>
    <row r="133" spans="1:12" hidden="1" x14ac:dyDescent="0.2"/>
    <row r="134" spans="1:12" ht="15" hidden="1" x14ac:dyDescent="0.25">
      <c r="A134" s="352" t="s">
        <v>235</v>
      </c>
      <c r="B134" s="155"/>
      <c r="D134" s="353" t="s">
        <v>236</v>
      </c>
      <c r="E134" s="156"/>
      <c r="F134" s="156"/>
      <c r="G134" s="156"/>
      <c r="H134" s="155"/>
      <c r="I134" s="358"/>
    </row>
    <row r="135" spans="1:12" ht="15" hidden="1" x14ac:dyDescent="0.25">
      <c r="A135" s="155"/>
      <c r="B135" s="155"/>
      <c r="C135" s="354" t="s">
        <v>239</v>
      </c>
      <c r="D135" s="353" t="s">
        <v>231</v>
      </c>
      <c r="E135" s="353" t="s">
        <v>224</v>
      </c>
      <c r="F135" s="353" t="s">
        <v>225</v>
      </c>
      <c r="G135" s="156"/>
      <c r="H135" s="155"/>
      <c r="I135" s="358"/>
    </row>
    <row r="136" spans="1:12" ht="15" hidden="1" x14ac:dyDescent="0.25">
      <c r="A136" s="155" t="s">
        <v>67</v>
      </c>
      <c r="B136" s="155"/>
      <c r="C136" s="354"/>
      <c r="D136" s="156" t="s">
        <v>61</v>
      </c>
      <c r="E136" s="156" t="s">
        <v>62</v>
      </c>
      <c r="F136" s="156" t="s">
        <v>63</v>
      </c>
      <c r="G136" s="156"/>
      <c r="H136" s="156" t="s">
        <v>34</v>
      </c>
      <c r="I136" s="359" t="s">
        <v>65</v>
      </c>
      <c r="K136" s="155"/>
      <c r="L136" s="184" t="s">
        <v>66</v>
      </c>
    </row>
    <row r="137" spans="1:12" ht="15" hidden="1" x14ac:dyDescent="0.25">
      <c r="A137" s="155">
        <v>1</v>
      </c>
      <c r="B137" s="155">
        <v>3</v>
      </c>
      <c r="C137" s="260"/>
      <c r="D137" s="156"/>
      <c r="E137" s="156"/>
      <c r="F137" s="156"/>
      <c r="G137" s="156"/>
      <c r="H137" s="156">
        <f>D137+E137+F137</f>
        <v>0</v>
      </c>
      <c r="I137" s="359">
        <f t="shared" ref="I137:I145" si="44">H137/B137</f>
        <v>0</v>
      </c>
      <c r="K137" s="155">
        <v>1</v>
      </c>
      <c r="L137" s="184">
        <f t="shared" ref="L137:L145" si="45">ROUNDUP(I137,0)</f>
        <v>0</v>
      </c>
    </row>
    <row r="138" spans="1:12" ht="15" hidden="1" x14ac:dyDescent="0.25">
      <c r="A138" s="155">
        <v>2</v>
      </c>
      <c r="B138" s="155">
        <f>B137</f>
        <v>3</v>
      </c>
      <c r="C138" s="387" t="s">
        <v>109</v>
      </c>
      <c r="D138" s="156"/>
      <c r="E138" s="156"/>
      <c r="F138" s="156"/>
      <c r="G138" s="156"/>
      <c r="H138" s="156">
        <f t="shared" ref="H138:H145" si="46">D138+E138+F138</f>
        <v>0</v>
      </c>
      <c r="I138" s="359">
        <f t="shared" si="44"/>
        <v>0</v>
      </c>
      <c r="K138" s="155">
        <v>2</v>
      </c>
      <c r="L138" s="184">
        <f t="shared" si="45"/>
        <v>0</v>
      </c>
    </row>
    <row r="139" spans="1:12" ht="15" hidden="1" x14ac:dyDescent="0.25">
      <c r="A139" s="155">
        <v>3</v>
      </c>
      <c r="B139" s="155">
        <f t="shared" ref="B139:B144" si="47">B138</f>
        <v>3</v>
      </c>
      <c r="C139" s="260" t="s">
        <v>177</v>
      </c>
      <c r="D139" s="156">
        <v>52</v>
      </c>
      <c r="E139" s="156">
        <v>49</v>
      </c>
      <c r="F139" s="156">
        <v>50</v>
      </c>
      <c r="G139" s="156"/>
      <c r="H139" s="156">
        <f t="shared" si="46"/>
        <v>151</v>
      </c>
      <c r="I139" s="359">
        <f t="shared" si="44"/>
        <v>50.333333333333336</v>
      </c>
      <c r="K139" s="155">
        <v>3</v>
      </c>
      <c r="L139" s="184">
        <f t="shared" si="45"/>
        <v>51</v>
      </c>
    </row>
    <row r="140" spans="1:12" ht="15" hidden="1" x14ac:dyDescent="0.25">
      <c r="A140" s="155">
        <v>4</v>
      </c>
      <c r="B140" s="155">
        <f t="shared" si="47"/>
        <v>3</v>
      </c>
      <c r="C140" s="260" t="s">
        <v>186</v>
      </c>
      <c r="D140" s="156">
        <v>42</v>
      </c>
      <c r="E140" s="156">
        <v>40</v>
      </c>
      <c r="F140" s="156">
        <v>40</v>
      </c>
      <c r="G140" s="156"/>
      <c r="H140" s="156">
        <f t="shared" si="46"/>
        <v>122</v>
      </c>
      <c r="I140" s="359">
        <f t="shared" si="44"/>
        <v>40.666666666666664</v>
      </c>
      <c r="K140" s="155">
        <v>4</v>
      </c>
      <c r="L140" s="184">
        <f t="shared" si="45"/>
        <v>41</v>
      </c>
    </row>
    <row r="141" spans="1:12" ht="15" hidden="1" x14ac:dyDescent="0.25">
      <c r="A141" s="155">
        <v>5</v>
      </c>
      <c r="B141" s="155">
        <f t="shared" si="47"/>
        <v>3</v>
      </c>
      <c r="C141" s="260" t="s">
        <v>141</v>
      </c>
      <c r="D141" s="170">
        <v>48</v>
      </c>
      <c r="E141" s="170">
        <v>48</v>
      </c>
      <c r="F141" s="170">
        <v>49</v>
      </c>
      <c r="G141" s="156"/>
      <c r="H141" s="156">
        <f t="shared" si="46"/>
        <v>145</v>
      </c>
      <c r="I141" s="359">
        <f t="shared" si="44"/>
        <v>48.333333333333336</v>
      </c>
      <c r="K141" s="155">
        <v>5</v>
      </c>
      <c r="L141" s="184">
        <f t="shared" si="45"/>
        <v>49</v>
      </c>
    </row>
    <row r="142" spans="1:12" ht="15" hidden="1" x14ac:dyDescent="0.25">
      <c r="A142" s="155">
        <v>6</v>
      </c>
      <c r="B142" s="155">
        <f t="shared" si="47"/>
        <v>3</v>
      </c>
      <c r="C142" s="260" t="s">
        <v>185</v>
      </c>
      <c r="D142" s="170">
        <v>46</v>
      </c>
      <c r="E142" s="170">
        <v>47</v>
      </c>
      <c r="F142" s="170">
        <v>48</v>
      </c>
      <c r="G142" s="156"/>
      <c r="H142" s="156">
        <f t="shared" si="46"/>
        <v>141</v>
      </c>
      <c r="I142" s="359">
        <f t="shared" si="44"/>
        <v>47</v>
      </c>
      <c r="K142" s="155">
        <v>6</v>
      </c>
      <c r="L142" s="184">
        <f t="shared" si="45"/>
        <v>47</v>
      </c>
    </row>
    <row r="143" spans="1:12" ht="15" hidden="1" x14ac:dyDescent="0.25">
      <c r="A143" s="155">
        <v>7</v>
      </c>
      <c r="B143" s="155">
        <f t="shared" si="47"/>
        <v>3</v>
      </c>
      <c r="C143" s="341"/>
      <c r="D143" s="156"/>
      <c r="E143" s="156"/>
      <c r="F143" s="156"/>
      <c r="G143" s="156"/>
      <c r="H143" s="156">
        <f t="shared" si="46"/>
        <v>0</v>
      </c>
      <c r="I143" s="359">
        <f t="shared" si="44"/>
        <v>0</v>
      </c>
      <c r="K143" s="155">
        <v>7</v>
      </c>
      <c r="L143" s="184">
        <f t="shared" si="45"/>
        <v>0</v>
      </c>
    </row>
    <row r="144" spans="1:12" ht="15" hidden="1" x14ac:dyDescent="0.25">
      <c r="A144" s="155">
        <v>8</v>
      </c>
      <c r="B144" s="155">
        <f t="shared" si="47"/>
        <v>3</v>
      </c>
      <c r="C144" s="285"/>
      <c r="D144" s="156"/>
      <c r="E144" s="156"/>
      <c r="F144" s="156"/>
      <c r="G144" s="156"/>
      <c r="H144" s="156">
        <f t="shared" si="46"/>
        <v>0</v>
      </c>
      <c r="I144" s="359">
        <f t="shared" si="44"/>
        <v>0</v>
      </c>
      <c r="K144" s="155">
        <v>8</v>
      </c>
      <c r="L144" s="184">
        <f t="shared" si="45"/>
        <v>0</v>
      </c>
    </row>
    <row r="145" spans="1:12" ht="15" hidden="1" x14ac:dyDescent="0.25">
      <c r="A145" s="361">
        <v>9</v>
      </c>
      <c r="B145">
        <v>3</v>
      </c>
      <c r="C145" s="285"/>
      <c r="D145" s="362"/>
      <c r="E145" s="362"/>
      <c r="F145" s="362"/>
      <c r="G145" s="362"/>
      <c r="H145" s="156">
        <f t="shared" si="46"/>
        <v>0</v>
      </c>
      <c r="I145" s="359">
        <f t="shared" si="44"/>
        <v>0</v>
      </c>
      <c r="K145" s="361">
        <v>9</v>
      </c>
      <c r="L145" s="184">
        <f t="shared" si="45"/>
        <v>0</v>
      </c>
    </row>
    <row r="146" spans="1:12" hidden="1" x14ac:dyDescent="0.2"/>
    <row r="147" spans="1:12" ht="15" hidden="1" x14ac:dyDescent="0.25">
      <c r="A147" s="352" t="s">
        <v>235</v>
      </c>
      <c r="B147" s="155"/>
      <c r="D147" s="353" t="s">
        <v>237</v>
      </c>
      <c r="E147" s="156"/>
      <c r="F147" s="156"/>
      <c r="G147" s="156"/>
      <c r="H147" s="155"/>
      <c r="I147" s="358"/>
    </row>
    <row r="148" spans="1:12" ht="15" hidden="1" x14ac:dyDescent="0.25">
      <c r="A148" s="155"/>
      <c r="B148" s="155"/>
      <c r="C148" s="354" t="s">
        <v>239</v>
      </c>
      <c r="D148" s="353" t="s">
        <v>231</v>
      </c>
      <c r="E148" s="353" t="s">
        <v>224</v>
      </c>
      <c r="F148" s="353" t="s">
        <v>225</v>
      </c>
      <c r="G148" s="156"/>
      <c r="H148" s="155"/>
      <c r="I148" s="358"/>
    </row>
    <row r="149" spans="1:12" ht="15" hidden="1" x14ac:dyDescent="0.25">
      <c r="A149" s="155" t="s">
        <v>67</v>
      </c>
      <c r="B149" s="155"/>
      <c r="C149" s="354"/>
      <c r="D149" s="156" t="s">
        <v>61</v>
      </c>
      <c r="E149" s="156" t="s">
        <v>62</v>
      </c>
      <c r="F149" s="156" t="s">
        <v>63</v>
      </c>
      <c r="G149" s="156"/>
      <c r="H149" s="156" t="s">
        <v>34</v>
      </c>
      <c r="I149" s="359" t="s">
        <v>65</v>
      </c>
      <c r="K149" s="155"/>
      <c r="L149" s="184" t="s">
        <v>66</v>
      </c>
    </row>
    <row r="150" spans="1:12" ht="15" hidden="1" x14ac:dyDescent="0.25">
      <c r="A150" s="155">
        <v>1</v>
      </c>
      <c r="B150" s="155">
        <v>3</v>
      </c>
      <c r="C150" s="205" t="s">
        <v>238</v>
      </c>
      <c r="D150" s="156">
        <v>0</v>
      </c>
      <c r="E150" s="156">
        <v>0</v>
      </c>
      <c r="F150" s="156">
        <v>0</v>
      </c>
      <c r="G150" s="156"/>
      <c r="H150" s="156">
        <f>D150+E150+F150</f>
        <v>0</v>
      </c>
      <c r="I150" s="359">
        <f t="shared" ref="I150:I158" si="48">H150/B150</f>
        <v>0</v>
      </c>
      <c r="K150" s="155">
        <v>1</v>
      </c>
      <c r="L150" s="184">
        <f t="shared" ref="L150:L158" si="49">ROUNDUP(I150,0)</f>
        <v>0</v>
      </c>
    </row>
    <row r="151" spans="1:12" ht="15" hidden="1" x14ac:dyDescent="0.25">
      <c r="A151" s="155">
        <v>2</v>
      </c>
      <c r="B151" s="155">
        <f>B150</f>
        <v>3</v>
      </c>
      <c r="C151" s="260" t="s">
        <v>175</v>
      </c>
      <c r="D151" s="156">
        <v>5</v>
      </c>
      <c r="E151" s="156">
        <v>5</v>
      </c>
      <c r="F151" s="156">
        <v>5</v>
      </c>
      <c r="G151" s="156"/>
      <c r="H151" s="156">
        <f t="shared" ref="H151:H158" si="50">D151+E151+F151</f>
        <v>15</v>
      </c>
      <c r="I151" s="359">
        <f t="shared" si="48"/>
        <v>5</v>
      </c>
      <c r="K151" s="155">
        <v>2</v>
      </c>
      <c r="L151" s="184">
        <f t="shared" si="49"/>
        <v>5</v>
      </c>
    </row>
    <row r="152" spans="1:12" ht="15" hidden="1" x14ac:dyDescent="0.25">
      <c r="A152" s="155">
        <v>3</v>
      </c>
      <c r="B152" s="155">
        <f t="shared" ref="B152:B157" si="51">B151</f>
        <v>3</v>
      </c>
      <c r="C152" s="205" t="s">
        <v>105</v>
      </c>
      <c r="D152" s="156">
        <v>0</v>
      </c>
      <c r="E152" s="156">
        <v>0</v>
      </c>
      <c r="F152" s="156">
        <v>0</v>
      </c>
      <c r="G152" s="156"/>
      <c r="H152" s="156">
        <f t="shared" si="50"/>
        <v>0</v>
      </c>
      <c r="I152" s="359">
        <f t="shared" si="48"/>
        <v>0</v>
      </c>
      <c r="K152" s="155">
        <v>3</v>
      </c>
      <c r="L152" s="184">
        <f t="shared" si="49"/>
        <v>0</v>
      </c>
    </row>
    <row r="153" spans="1:12" ht="15" hidden="1" x14ac:dyDescent="0.25">
      <c r="A153" s="155">
        <v>4</v>
      </c>
      <c r="B153" s="155">
        <f t="shared" si="51"/>
        <v>3</v>
      </c>
      <c r="C153" s="205" t="s">
        <v>106</v>
      </c>
      <c r="D153" s="156"/>
      <c r="E153" s="156"/>
      <c r="F153" s="156"/>
      <c r="G153" s="156"/>
      <c r="H153" s="156">
        <f t="shared" si="50"/>
        <v>0</v>
      </c>
      <c r="I153" s="359">
        <f t="shared" si="48"/>
        <v>0</v>
      </c>
      <c r="K153" s="155">
        <v>4</v>
      </c>
      <c r="L153" s="184">
        <f t="shared" si="49"/>
        <v>0</v>
      </c>
    </row>
    <row r="154" spans="1:12" ht="15" hidden="1" x14ac:dyDescent="0.25">
      <c r="A154" s="155">
        <v>5</v>
      </c>
      <c r="B154" s="155">
        <f t="shared" si="51"/>
        <v>3</v>
      </c>
      <c r="C154" s="260" t="s">
        <v>178</v>
      </c>
      <c r="D154" s="170">
        <v>43</v>
      </c>
      <c r="E154" s="170">
        <v>42</v>
      </c>
      <c r="F154" s="170">
        <v>43</v>
      </c>
      <c r="G154" s="156"/>
      <c r="H154" s="156">
        <f t="shared" si="50"/>
        <v>128</v>
      </c>
      <c r="I154" s="359">
        <f t="shared" si="48"/>
        <v>42.666666666666664</v>
      </c>
      <c r="K154" s="155">
        <v>5</v>
      </c>
      <c r="L154" s="184">
        <f t="shared" si="49"/>
        <v>43</v>
      </c>
    </row>
    <row r="155" spans="1:12" ht="15" hidden="1" x14ac:dyDescent="0.25">
      <c r="A155" s="155">
        <v>6</v>
      </c>
      <c r="B155" s="155">
        <f t="shared" si="51"/>
        <v>3</v>
      </c>
      <c r="C155" s="260" t="s">
        <v>187</v>
      </c>
      <c r="D155" s="170">
        <v>32</v>
      </c>
      <c r="E155" s="170">
        <v>30</v>
      </c>
      <c r="F155" s="170">
        <v>30</v>
      </c>
      <c r="G155" s="156"/>
      <c r="H155" s="156">
        <f t="shared" si="50"/>
        <v>92</v>
      </c>
      <c r="I155" s="359">
        <f t="shared" si="48"/>
        <v>30.666666666666668</v>
      </c>
      <c r="K155" s="155">
        <v>6</v>
      </c>
      <c r="L155" s="184">
        <f t="shared" si="49"/>
        <v>31</v>
      </c>
    </row>
    <row r="156" spans="1:12" ht="15" hidden="1" x14ac:dyDescent="0.25">
      <c r="A156" s="155">
        <v>7</v>
      </c>
      <c r="B156" s="155">
        <f t="shared" si="51"/>
        <v>3</v>
      </c>
      <c r="C156" s="341"/>
      <c r="D156" s="156"/>
      <c r="E156" s="156"/>
      <c r="F156" s="156"/>
      <c r="G156" s="156"/>
      <c r="H156" s="156">
        <f t="shared" si="50"/>
        <v>0</v>
      </c>
      <c r="I156" s="359">
        <f t="shared" si="48"/>
        <v>0</v>
      </c>
      <c r="K156" s="155">
        <v>7</v>
      </c>
      <c r="L156" s="184">
        <f t="shared" si="49"/>
        <v>0</v>
      </c>
    </row>
    <row r="157" spans="1:12" ht="15" hidden="1" x14ac:dyDescent="0.25">
      <c r="A157" s="155">
        <v>8</v>
      </c>
      <c r="B157" s="155">
        <f t="shared" si="51"/>
        <v>3</v>
      </c>
      <c r="C157" s="285"/>
      <c r="D157" s="156"/>
      <c r="E157" s="156"/>
      <c r="F157" s="156"/>
      <c r="G157" s="156"/>
      <c r="H157" s="156">
        <f t="shared" si="50"/>
        <v>0</v>
      </c>
      <c r="I157" s="359">
        <f t="shared" si="48"/>
        <v>0</v>
      </c>
      <c r="K157" s="155">
        <v>8</v>
      </c>
      <c r="L157" s="184">
        <f t="shared" si="49"/>
        <v>0</v>
      </c>
    </row>
    <row r="158" spans="1:12" ht="15" hidden="1" x14ac:dyDescent="0.25">
      <c r="A158" s="361">
        <v>9</v>
      </c>
      <c r="B158">
        <v>3</v>
      </c>
      <c r="C158" s="285"/>
      <c r="D158" s="362"/>
      <c r="E158" s="362"/>
      <c r="F158" s="362"/>
      <c r="G158" s="362"/>
      <c r="H158" s="156">
        <f t="shared" si="50"/>
        <v>0</v>
      </c>
      <c r="I158" s="359">
        <f t="shared" si="48"/>
        <v>0</v>
      </c>
      <c r="K158" s="361">
        <v>9</v>
      </c>
      <c r="L158" s="184">
        <f t="shared" si="49"/>
        <v>0</v>
      </c>
    </row>
    <row r="159" spans="1:12" hidden="1" x14ac:dyDescent="0.2"/>
    <row r="160" spans="1:12" ht="15" hidden="1" x14ac:dyDescent="0.25">
      <c r="A160" s="352" t="s">
        <v>242</v>
      </c>
      <c r="B160" s="155"/>
      <c r="D160" s="353" t="s">
        <v>243</v>
      </c>
      <c r="E160" s="156"/>
      <c r="F160" s="156"/>
      <c r="G160" s="156"/>
      <c r="H160" s="155"/>
      <c r="I160" s="358"/>
    </row>
    <row r="161" spans="1:12" ht="15" hidden="1" x14ac:dyDescent="0.25">
      <c r="A161" s="155"/>
      <c r="B161" s="155"/>
      <c r="C161" s="354" t="s">
        <v>244</v>
      </c>
      <c r="D161" s="353" t="s">
        <v>231</v>
      </c>
      <c r="E161" s="353" t="s">
        <v>224</v>
      </c>
      <c r="F161" s="353" t="s">
        <v>225</v>
      </c>
      <c r="G161" s="156"/>
      <c r="H161" s="155"/>
      <c r="I161" s="358"/>
    </row>
    <row r="162" spans="1:12" ht="15" hidden="1" x14ac:dyDescent="0.25">
      <c r="A162" s="155" t="s">
        <v>67</v>
      </c>
      <c r="B162" s="155"/>
      <c r="C162" s="354"/>
      <c r="D162" s="156" t="s">
        <v>61</v>
      </c>
      <c r="E162" s="156" t="s">
        <v>62</v>
      </c>
      <c r="F162" s="156" t="s">
        <v>63</v>
      </c>
      <c r="G162" s="156"/>
      <c r="H162" s="156" t="s">
        <v>34</v>
      </c>
      <c r="I162" s="359" t="s">
        <v>65</v>
      </c>
      <c r="K162" s="155"/>
      <c r="L162" s="184" t="s">
        <v>66</v>
      </c>
    </row>
    <row r="163" spans="1:12" ht="15" hidden="1" x14ac:dyDescent="0.25">
      <c r="A163" s="155">
        <v>1</v>
      </c>
      <c r="B163" s="155">
        <v>3</v>
      </c>
      <c r="C163" s="205" t="s">
        <v>184</v>
      </c>
      <c r="D163" s="156">
        <v>64</v>
      </c>
      <c r="E163" s="156">
        <v>64</v>
      </c>
      <c r="F163" s="156">
        <v>64</v>
      </c>
      <c r="G163" s="156"/>
      <c r="H163" s="156">
        <f>D163+E163+F163</f>
        <v>192</v>
      </c>
      <c r="I163" s="359">
        <f t="shared" ref="I163:I171" si="52">H163/B163</f>
        <v>64</v>
      </c>
      <c r="K163" s="155">
        <v>1</v>
      </c>
      <c r="L163" s="184">
        <f t="shared" ref="L163:L171" si="53">ROUNDUP(I163,0)</f>
        <v>64</v>
      </c>
    </row>
    <row r="164" spans="1:12" ht="15" hidden="1" x14ac:dyDescent="0.25">
      <c r="A164" s="155">
        <v>2</v>
      </c>
      <c r="B164" s="155">
        <f>B163</f>
        <v>3</v>
      </c>
      <c r="C164" s="205" t="s">
        <v>137</v>
      </c>
      <c r="D164" s="156">
        <v>16</v>
      </c>
      <c r="E164" s="156">
        <v>17</v>
      </c>
      <c r="F164" s="156">
        <v>20</v>
      </c>
      <c r="G164" s="156"/>
      <c r="H164" s="156">
        <f t="shared" ref="H164:H171" si="54">D164+E164+F164</f>
        <v>53</v>
      </c>
      <c r="I164" s="359">
        <f t="shared" si="52"/>
        <v>17.666666666666668</v>
      </c>
      <c r="K164" s="155">
        <v>2</v>
      </c>
      <c r="L164" s="184">
        <f t="shared" si="53"/>
        <v>18</v>
      </c>
    </row>
    <row r="165" spans="1:12" ht="15" hidden="1" x14ac:dyDescent="0.25">
      <c r="A165" s="155">
        <v>3</v>
      </c>
      <c r="B165" s="155">
        <f t="shared" ref="B165:B170" si="55">B164</f>
        <v>3</v>
      </c>
      <c r="C165" s="205" t="s">
        <v>159</v>
      </c>
      <c r="D165" s="156">
        <v>24</v>
      </c>
      <c r="E165" s="156">
        <v>25</v>
      </c>
      <c r="F165" s="156">
        <v>26</v>
      </c>
      <c r="G165" s="156"/>
      <c r="H165" s="156">
        <f t="shared" si="54"/>
        <v>75</v>
      </c>
      <c r="I165" s="359">
        <f t="shared" si="52"/>
        <v>25</v>
      </c>
      <c r="K165" s="155">
        <v>3</v>
      </c>
      <c r="L165" s="184">
        <f t="shared" si="53"/>
        <v>25</v>
      </c>
    </row>
    <row r="166" spans="1:12" ht="15" hidden="1" x14ac:dyDescent="0.25">
      <c r="A166" s="155">
        <v>4</v>
      </c>
      <c r="B166" s="155">
        <f t="shared" si="55"/>
        <v>3</v>
      </c>
      <c r="C166" s="260" t="s">
        <v>144</v>
      </c>
      <c r="D166" s="156">
        <v>50</v>
      </c>
      <c r="E166" s="156">
        <v>40</v>
      </c>
      <c r="F166" s="156">
        <v>40</v>
      </c>
      <c r="G166" s="156"/>
      <c r="H166" s="156">
        <f t="shared" si="54"/>
        <v>130</v>
      </c>
      <c r="I166" s="359">
        <f t="shared" si="52"/>
        <v>43.333333333333336</v>
      </c>
      <c r="K166" s="155">
        <v>4</v>
      </c>
      <c r="L166" s="184">
        <f t="shared" si="53"/>
        <v>44</v>
      </c>
    </row>
    <row r="167" spans="1:12" ht="15" hidden="1" x14ac:dyDescent="0.25">
      <c r="A167" s="155">
        <v>5</v>
      </c>
      <c r="B167" s="155">
        <f t="shared" si="55"/>
        <v>3</v>
      </c>
      <c r="C167" s="205" t="s">
        <v>71</v>
      </c>
      <c r="D167" s="170">
        <v>52</v>
      </c>
      <c r="E167" s="170">
        <v>45</v>
      </c>
      <c r="F167" s="170">
        <v>47</v>
      </c>
      <c r="G167" s="156"/>
      <c r="H167" s="156">
        <f t="shared" si="54"/>
        <v>144</v>
      </c>
      <c r="I167" s="359">
        <f t="shared" si="52"/>
        <v>48</v>
      </c>
      <c r="K167" s="155">
        <v>5</v>
      </c>
      <c r="L167" s="184">
        <f t="shared" si="53"/>
        <v>48</v>
      </c>
    </row>
    <row r="168" spans="1:12" ht="15" hidden="1" x14ac:dyDescent="0.25">
      <c r="A168" s="155">
        <v>6</v>
      </c>
      <c r="B168" s="155">
        <f t="shared" si="55"/>
        <v>3</v>
      </c>
      <c r="C168" s="205" t="s">
        <v>182</v>
      </c>
      <c r="D168" s="170">
        <v>46</v>
      </c>
      <c r="E168" s="170">
        <v>38</v>
      </c>
      <c r="F168" s="170">
        <v>36</v>
      </c>
      <c r="G168" s="156"/>
      <c r="H168" s="156">
        <f t="shared" si="54"/>
        <v>120</v>
      </c>
      <c r="I168" s="359">
        <f t="shared" si="52"/>
        <v>40</v>
      </c>
      <c r="K168" s="155">
        <v>6</v>
      </c>
      <c r="L168" s="184">
        <f t="shared" si="53"/>
        <v>40</v>
      </c>
    </row>
    <row r="169" spans="1:12" ht="15" hidden="1" x14ac:dyDescent="0.25">
      <c r="A169" s="155">
        <v>7</v>
      </c>
      <c r="B169" s="155">
        <f t="shared" si="55"/>
        <v>3</v>
      </c>
      <c r="C169" s="205" t="s">
        <v>119</v>
      </c>
      <c r="D169" s="156">
        <v>51</v>
      </c>
      <c r="E169" s="156">
        <v>42</v>
      </c>
      <c r="F169" s="156">
        <v>43</v>
      </c>
      <c r="G169" s="156"/>
      <c r="H169" s="156">
        <f t="shared" si="54"/>
        <v>136</v>
      </c>
      <c r="I169" s="359">
        <f t="shared" si="52"/>
        <v>45.333333333333336</v>
      </c>
      <c r="K169" s="155">
        <v>7</v>
      </c>
      <c r="L169" s="184">
        <f t="shared" si="53"/>
        <v>46</v>
      </c>
    </row>
    <row r="170" spans="1:12" ht="15" hidden="1" x14ac:dyDescent="0.25">
      <c r="A170" s="155">
        <v>8</v>
      </c>
      <c r="B170" s="155">
        <f t="shared" si="55"/>
        <v>3</v>
      </c>
      <c r="C170" s="205" t="s">
        <v>146</v>
      </c>
      <c r="D170" s="156">
        <v>62</v>
      </c>
      <c r="E170" s="156">
        <v>63</v>
      </c>
      <c r="F170" s="156">
        <v>56</v>
      </c>
      <c r="G170" s="156"/>
      <c r="H170" s="156">
        <f t="shared" si="54"/>
        <v>181</v>
      </c>
      <c r="I170" s="359">
        <f t="shared" si="52"/>
        <v>60.333333333333336</v>
      </c>
      <c r="K170" s="155">
        <v>8</v>
      </c>
      <c r="L170" s="184">
        <f t="shared" si="53"/>
        <v>61</v>
      </c>
    </row>
    <row r="171" spans="1:12" ht="15" hidden="1" x14ac:dyDescent="0.25">
      <c r="A171" s="361">
        <v>9</v>
      </c>
      <c r="B171">
        <v>3</v>
      </c>
      <c r="C171" s="205" t="s">
        <v>68</v>
      </c>
      <c r="D171" s="362">
        <v>14</v>
      </c>
      <c r="E171" s="362">
        <v>12</v>
      </c>
      <c r="F171" s="362">
        <v>12</v>
      </c>
      <c r="G171" s="362"/>
      <c r="H171" s="156">
        <f t="shared" si="54"/>
        <v>38</v>
      </c>
      <c r="I171" s="359">
        <f t="shared" si="52"/>
        <v>12.666666666666666</v>
      </c>
      <c r="K171" s="361">
        <v>9</v>
      </c>
      <c r="L171" s="184">
        <f t="shared" si="53"/>
        <v>13</v>
      </c>
    </row>
    <row r="172" spans="1:12" hidden="1" x14ac:dyDescent="0.2"/>
    <row r="173" spans="1:12" ht="15" hidden="1" x14ac:dyDescent="0.25">
      <c r="A173" s="352" t="s">
        <v>242</v>
      </c>
      <c r="B173" s="155"/>
      <c r="D173" s="353" t="s">
        <v>247</v>
      </c>
      <c r="E173" s="156"/>
      <c r="F173" s="156"/>
      <c r="G173" s="156"/>
      <c r="H173" s="155"/>
      <c r="I173" s="358"/>
    </row>
    <row r="174" spans="1:12" ht="15" hidden="1" x14ac:dyDescent="0.25">
      <c r="A174" s="155"/>
      <c r="B174" s="155"/>
      <c r="C174" s="354" t="s">
        <v>244</v>
      </c>
      <c r="D174" s="353" t="s">
        <v>231</v>
      </c>
      <c r="E174" s="353" t="s">
        <v>224</v>
      </c>
      <c r="F174" s="353" t="s">
        <v>225</v>
      </c>
      <c r="G174" s="156"/>
      <c r="H174" s="155"/>
      <c r="I174" s="358"/>
    </row>
    <row r="175" spans="1:12" ht="15" hidden="1" x14ac:dyDescent="0.25">
      <c r="A175" s="155" t="s">
        <v>67</v>
      </c>
      <c r="B175" s="155"/>
      <c r="C175" s="354"/>
      <c r="D175" s="156" t="s">
        <v>61</v>
      </c>
      <c r="E175" s="156" t="s">
        <v>62</v>
      </c>
      <c r="F175" s="156" t="s">
        <v>63</v>
      </c>
      <c r="G175" s="156"/>
      <c r="H175" s="156" t="s">
        <v>34</v>
      </c>
      <c r="I175" s="359" t="s">
        <v>65</v>
      </c>
      <c r="K175" s="155"/>
      <c r="L175" s="184" t="s">
        <v>66</v>
      </c>
    </row>
    <row r="176" spans="1:12" ht="15" hidden="1" x14ac:dyDescent="0.25">
      <c r="A176" s="155">
        <v>1</v>
      </c>
      <c r="B176" s="155">
        <v>3</v>
      </c>
      <c r="C176" s="205" t="s">
        <v>118</v>
      </c>
      <c r="D176" s="156"/>
      <c r="E176" s="156"/>
      <c r="F176" s="156"/>
      <c r="G176" s="156"/>
      <c r="H176" s="156">
        <f>D176+E176+F176</f>
        <v>0</v>
      </c>
      <c r="I176" s="359">
        <f t="shared" ref="I176:I184" si="56">H176/B176</f>
        <v>0</v>
      </c>
      <c r="K176" s="155">
        <v>1</v>
      </c>
      <c r="L176" s="184">
        <f t="shared" ref="L176:L184" si="57">ROUNDUP(I176,0)</f>
        <v>0</v>
      </c>
    </row>
    <row r="177" spans="1:12" ht="15" hidden="1" x14ac:dyDescent="0.25">
      <c r="A177" s="155">
        <v>2</v>
      </c>
      <c r="B177" s="155">
        <f>B176</f>
        <v>3</v>
      </c>
      <c r="C177" s="205" t="s">
        <v>73</v>
      </c>
      <c r="D177" s="156"/>
      <c r="E177" s="156"/>
      <c r="F177" s="156"/>
      <c r="G177" s="156"/>
      <c r="H177" s="156">
        <f t="shared" ref="H177:H184" si="58">D177+E177+F177</f>
        <v>0</v>
      </c>
      <c r="I177" s="359">
        <f t="shared" si="56"/>
        <v>0</v>
      </c>
      <c r="K177" s="155">
        <v>2</v>
      </c>
      <c r="L177" s="184">
        <f t="shared" si="57"/>
        <v>0</v>
      </c>
    </row>
    <row r="178" spans="1:12" ht="15" hidden="1" x14ac:dyDescent="0.25">
      <c r="A178" s="155">
        <v>3</v>
      </c>
      <c r="B178" s="155">
        <f t="shared" ref="B178:B183" si="59">B177</f>
        <v>3</v>
      </c>
      <c r="C178" s="205" t="s">
        <v>72</v>
      </c>
      <c r="D178" s="156">
        <v>50</v>
      </c>
      <c r="E178" s="156">
        <v>44</v>
      </c>
      <c r="F178" s="156">
        <v>45</v>
      </c>
      <c r="G178" s="156"/>
      <c r="H178" s="156">
        <f t="shared" si="58"/>
        <v>139</v>
      </c>
      <c r="I178" s="359">
        <f t="shared" si="56"/>
        <v>46.333333333333336</v>
      </c>
      <c r="K178" s="155">
        <v>3</v>
      </c>
      <c r="L178" s="184">
        <f t="shared" si="57"/>
        <v>47</v>
      </c>
    </row>
    <row r="179" spans="1:12" ht="15" hidden="1" x14ac:dyDescent="0.25">
      <c r="A179" s="155">
        <v>4</v>
      </c>
      <c r="B179" s="155">
        <f t="shared" si="59"/>
        <v>3</v>
      </c>
      <c r="C179" s="205" t="s">
        <v>180</v>
      </c>
      <c r="D179" s="156">
        <v>61</v>
      </c>
      <c r="E179" s="156">
        <v>62</v>
      </c>
      <c r="F179" s="156">
        <v>55</v>
      </c>
      <c r="G179" s="156"/>
      <c r="H179" s="156">
        <f t="shared" si="58"/>
        <v>178</v>
      </c>
      <c r="I179" s="359">
        <f t="shared" si="56"/>
        <v>59.333333333333336</v>
      </c>
      <c r="K179" s="155">
        <v>4</v>
      </c>
      <c r="L179" s="184">
        <f t="shared" si="57"/>
        <v>60</v>
      </c>
    </row>
    <row r="180" spans="1:12" ht="15" hidden="1" x14ac:dyDescent="0.25">
      <c r="A180" s="155">
        <v>5</v>
      </c>
      <c r="B180" s="155">
        <f t="shared" si="59"/>
        <v>3</v>
      </c>
      <c r="C180" s="205" t="s">
        <v>173</v>
      </c>
      <c r="D180" s="170">
        <v>60</v>
      </c>
      <c r="E180" s="170">
        <v>58</v>
      </c>
      <c r="F180" s="170">
        <v>54</v>
      </c>
      <c r="G180" s="156"/>
      <c r="H180" s="156">
        <f t="shared" si="58"/>
        <v>172</v>
      </c>
      <c r="I180" s="359">
        <f t="shared" si="56"/>
        <v>57.333333333333336</v>
      </c>
      <c r="K180" s="155">
        <v>5</v>
      </c>
      <c r="L180" s="184">
        <f t="shared" si="57"/>
        <v>58</v>
      </c>
    </row>
    <row r="181" spans="1:12" ht="15" hidden="1" x14ac:dyDescent="0.25">
      <c r="A181" s="155">
        <v>6</v>
      </c>
      <c r="B181" s="155">
        <f t="shared" si="59"/>
        <v>3</v>
      </c>
      <c r="C181" s="205" t="s">
        <v>179</v>
      </c>
      <c r="D181" s="170">
        <v>54</v>
      </c>
      <c r="E181" s="170">
        <v>47</v>
      </c>
      <c r="F181" s="170">
        <v>50</v>
      </c>
      <c r="G181" s="156"/>
      <c r="H181" s="156">
        <f t="shared" si="58"/>
        <v>151</v>
      </c>
      <c r="I181" s="359">
        <f t="shared" si="56"/>
        <v>50.333333333333336</v>
      </c>
      <c r="K181" s="155">
        <v>6</v>
      </c>
      <c r="L181" s="184">
        <f t="shared" si="57"/>
        <v>51</v>
      </c>
    </row>
    <row r="182" spans="1:12" ht="15" hidden="1" x14ac:dyDescent="0.25">
      <c r="A182" s="155">
        <v>7</v>
      </c>
      <c r="B182" s="155">
        <f t="shared" si="59"/>
        <v>3</v>
      </c>
      <c r="C182" s="205" t="s">
        <v>147</v>
      </c>
      <c r="D182" s="156"/>
      <c r="E182" s="156"/>
      <c r="F182" s="156"/>
      <c r="G182" s="156"/>
      <c r="H182" s="156">
        <f t="shared" si="58"/>
        <v>0</v>
      </c>
      <c r="I182" s="359">
        <f t="shared" si="56"/>
        <v>0</v>
      </c>
      <c r="K182" s="155">
        <v>7</v>
      </c>
      <c r="L182" s="184">
        <f t="shared" si="57"/>
        <v>0</v>
      </c>
    </row>
    <row r="183" spans="1:12" ht="15" hidden="1" x14ac:dyDescent="0.25">
      <c r="A183" s="155">
        <v>8</v>
      </c>
      <c r="B183" s="155">
        <f t="shared" si="59"/>
        <v>3</v>
      </c>
      <c r="C183" s="205" t="s">
        <v>116</v>
      </c>
      <c r="D183" s="156">
        <v>15</v>
      </c>
      <c r="E183" s="156">
        <v>14</v>
      </c>
      <c r="F183" s="156">
        <v>14</v>
      </c>
      <c r="G183" s="156"/>
      <c r="H183" s="156">
        <f t="shared" si="58"/>
        <v>43</v>
      </c>
      <c r="I183" s="359">
        <f t="shared" si="56"/>
        <v>14.333333333333334</v>
      </c>
      <c r="K183" s="155">
        <v>8</v>
      </c>
      <c r="L183" s="184">
        <f t="shared" si="57"/>
        <v>15</v>
      </c>
    </row>
    <row r="184" spans="1:12" ht="15" hidden="1" x14ac:dyDescent="0.25">
      <c r="A184" s="361">
        <v>9</v>
      </c>
      <c r="B184">
        <v>3</v>
      </c>
      <c r="C184" s="205" t="s">
        <v>181</v>
      </c>
      <c r="D184" s="362">
        <v>50</v>
      </c>
      <c r="E184" s="362">
        <v>52</v>
      </c>
      <c r="F184" s="362">
        <v>52</v>
      </c>
      <c r="G184" s="362"/>
      <c r="H184" s="156">
        <f t="shared" si="58"/>
        <v>154</v>
      </c>
      <c r="I184" s="359">
        <f t="shared" si="56"/>
        <v>51.333333333333336</v>
      </c>
      <c r="K184" s="361">
        <v>9</v>
      </c>
      <c r="L184" s="184">
        <f t="shared" si="57"/>
        <v>52</v>
      </c>
    </row>
    <row r="185" spans="1:12" hidden="1" x14ac:dyDescent="0.2"/>
    <row r="186" spans="1:12" ht="15" hidden="1" x14ac:dyDescent="0.25">
      <c r="A186" s="352" t="s">
        <v>259</v>
      </c>
      <c r="B186" s="155"/>
      <c r="D186" s="353" t="s">
        <v>243</v>
      </c>
      <c r="E186" s="156"/>
      <c r="F186" s="156"/>
      <c r="G186" s="156"/>
      <c r="H186" s="155"/>
      <c r="I186" s="358"/>
    </row>
    <row r="187" spans="1:12" ht="15" hidden="1" x14ac:dyDescent="0.25">
      <c r="A187" s="155"/>
      <c r="B187" s="155"/>
      <c r="C187" s="354" t="s">
        <v>244</v>
      </c>
      <c r="D187" s="353" t="s">
        <v>231</v>
      </c>
      <c r="E187" s="353" t="s">
        <v>224</v>
      </c>
      <c r="F187" s="353" t="s">
        <v>225</v>
      </c>
      <c r="G187" s="156"/>
      <c r="H187" s="155"/>
      <c r="I187" s="358"/>
    </row>
    <row r="188" spans="1:12" ht="15" hidden="1" x14ac:dyDescent="0.25">
      <c r="A188" s="155" t="s">
        <v>67</v>
      </c>
      <c r="B188" s="155"/>
      <c r="C188" s="354"/>
      <c r="D188" s="156" t="s">
        <v>61</v>
      </c>
      <c r="E188" s="156" t="s">
        <v>62</v>
      </c>
      <c r="F188" s="156" t="s">
        <v>63</v>
      </c>
      <c r="G188" s="156"/>
      <c r="H188" s="156" t="s">
        <v>34</v>
      </c>
      <c r="I188" s="359" t="s">
        <v>65</v>
      </c>
      <c r="K188" s="155"/>
      <c r="L188" s="184" t="s">
        <v>66</v>
      </c>
    </row>
    <row r="189" spans="1:12" ht="15" hidden="1" x14ac:dyDescent="0.25">
      <c r="A189" s="155">
        <v>1</v>
      </c>
      <c r="B189" s="155">
        <v>3</v>
      </c>
      <c r="C189" s="241" t="s">
        <v>95</v>
      </c>
      <c r="D189" s="156"/>
      <c r="E189" s="156"/>
      <c r="F189" s="156"/>
      <c r="G189" s="156"/>
      <c r="H189" s="156">
        <f>D189+E189+F189</f>
        <v>0</v>
      </c>
      <c r="I189" s="471" t="s">
        <v>260</v>
      </c>
      <c r="K189" s="155">
        <v>1</v>
      </c>
      <c r="L189" s="184" t="e">
        <f t="shared" ref="L189:L197" si="60">ROUNDUP(I189,0)</f>
        <v>#VALUE!</v>
      </c>
    </row>
    <row r="190" spans="1:12" ht="15" hidden="1" x14ac:dyDescent="0.25">
      <c r="A190" s="155">
        <v>2</v>
      </c>
      <c r="B190" s="155">
        <f>B189</f>
        <v>3</v>
      </c>
      <c r="C190" s="242" t="s">
        <v>165</v>
      </c>
      <c r="D190" s="156">
        <v>10</v>
      </c>
      <c r="E190" s="156">
        <v>10</v>
      </c>
      <c r="F190" s="156">
        <v>10</v>
      </c>
      <c r="G190" s="156"/>
      <c r="H190" s="156">
        <f t="shared" ref="H190:H197" si="61">D190+E190+F190</f>
        <v>30</v>
      </c>
      <c r="I190" s="359">
        <f t="shared" ref="I190:I197" si="62">H190/B190</f>
        <v>10</v>
      </c>
      <c r="K190" s="155">
        <v>2</v>
      </c>
      <c r="L190" s="184">
        <f t="shared" si="60"/>
        <v>10</v>
      </c>
    </row>
    <row r="191" spans="1:12" ht="15" hidden="1" x14ac:dyDescent="0.25">
      <c r="A191" s="155">
        <v>3</v>
      </c>
      <c r="B191" s="155">
        <f t="shared" ref="B191:B196" si="63">B190</f>
        <v>3</v>
      </c>
      <c r="C191" s="242" t="s">
        <v>134</v>
      </c>
      <c r="D191" s="156"/>
      <c r="E191" s="156"/>
      <c r="F191" s="156"/>
      <c r="G191" s="156"/>
      <c r="H191" s="156">
        <f t="shared" si="61"/>
        <v>0</v>
      </c>
      <c r="I191" s="359">
        <f t="shared" si="62"/>
        <v>0</v>
      </c>
      <c r="K191" s="155">
        <v>3</v>
      </c>
      <c r="L191" s="184">
        <f t="shared" si="60"/>
        <v>0</v>
      </c>
    </row>
    <row r="192" spans="1:12" ht="15" hidden="1" x14ac:dyDescent="0.25">
      <c r="A192" s="155">
        <v>4</v>
      </c>
      <c r="B192" s="155">
        <f t="shared" si="63"/>
        <v>3</v>
      </c>
      <c r="C192" s="242" t="s">
        <v>169</v>
      </c>
      <c r="D192" s="156">
        <v>22</v>
      </c>
      <c r="E192" s="156">
        <v>25</v>
      </c>
      <c r="F192" s="156">
        <v>24</v>
      </c>
      <c r="G192" s="156"/>
      <c r="H192" s="156">
        <f t="shared" si="61"/>
        <v>71</v>
      </c>
      <c r="I192" s="359">
        <f t="shared" si="62"/>
        <v>23.666666666666668</v>
      </c>
      <c r="K192" s="155">
        <v>4</v>
      </c>
      <c r="L192" s="184">
        <f t="shared" si="60"/>
        <v>24</v>
      </c>
    </row>
    <row r="193" spans="1:12" ht="15" hidden="1" x14ac:dyDescent="0.25">
      <c r="A193" s="155">
        <v>5</v>
      </c>
      <c r="B193" s="155">
        <f t="shared" si="63"/>
        <v>3</v>
      </c>
      <c r="C193" s="242" t="s">
        <v>132</v>
      </c>
      <c r="D193" s="170"/>
      <c r="E193" s="170"/>
      <c r="F193" s="170"/>
      <c r="G193" s="156"/>
      <c r="H193" s="156">
        <f t="shared" si="61"/>
        <v>0</v>
      </c>
      <c r="I193" s="359">
        <f t="shared" si="62"/>
        <v>0</v>
      </c>
      <c r="K193" s="155">
        <v>5</v>
      </c>
      <c r="L193" s="184">
        <f t="shared" si="60"/>
        <v>0</v>
      </c>
    </row>
    <row r="194" spans="1:12" ht="15" hidden="1" x14ac:dyDescent="0.25">
      <c r="A194" s="155">
        <v>6</v>
      </c>
      <c r="B194" s="155">
        <f t="shared" si="63"/>
        <v>3</v>
      </c>
      <c r="C194" s="242" t="s">
        <v>120</v>
      </c>
      <c r="D194" s="170">
        <v>55</v>
      </c>
      <c r="E194" s="170">
        <v>50</v>
      </c>
      <c r="F194" s="170">
        <v>50</v>
      </c>
      <c r="G194" s="156"/>
      <c r="H194" s="156">
        <f t="shared" si="61"/>
        <v>155</v>
      </c>
      <c r="I194" s="359">
        <f t="shared" si="62"/>
        <v>51.666666666666664</v>
      </c>
      <c r="K194" s="155">
        <v>6</v>
      </c>
      <c r="L194" s="184">
        <f t="shared" si="60"/>
        <v>52</v>
      </c>
    </row>
    <row r="195" spans="1:12" ht="15" hidden="1" x14ac:dyDescent="0.25">
      <c r="A195" s="155">
        <v>7</v>
      </c>
      <c r="B195" s="155">
        <f t="shared" si="63"/>
        <v>3</v>
      </c>
      <c r="C195" s="242" t="s">
        <v>125</v>
      </c>
      <c r="D195" s="156">
        <v>74</v>
      </c>
      <c r="E195" s="156">
        <v>74</v>
      </c>
      <c r="F195" s="156">
        <v>74</v>
      </c>
      <c r="G195" s="156"/>
      <c r="H195" s="156">
        <f t="shared" si="61"/>
        <v>222</v>
      </c>
      <c r="I195" s="359">
        <f t="shared" si="62"/>
        <v>74</v>
      </c>
      <c r="K195" s="155">
        <v>7</v>
      </c>
      <c r="L195" s="184">
        <f t="shared" si="60"/>
        <v>74</v>
      </c>
    </row>
    <row r="196" spans="1:12" ht="15" hidden="1" x14ac:dyDescent="0.25">
      <c r="A196" s="155">
        <v>8</v>
      </c>
      <c r="B196" s="155">
        <f t="shared" si="63"/>
        <v>3</v>
      </c>
      <c r="C196" s="242" t="s">
        <v>149</v>
      </c>
      <c r="D196" s="156">
        <v>78</v>
      </c>
      <c r="E196" s="156">
        <v>79</v>
      </c>
      <c r="F196" s="156">
        <v>78</v>
      </c>
      <c r="G196" s="156"/>
      <c r="H196" s="156">
        <f t="shared" si="61"/>
        <v>235</v>
      </c>
      <c r="I196" s="359">
        <f t="shared" si="62"/>
        <v>78.333333333333329</v>
      </c>
      <c r="K196" s="155">
        <v>8</v>
      </c>
      <c r="L196" s="184">
        <f t="shared" si="60"/>
        <v>79</v>
      </c>
    </row>
    <row r="197" spans="1:12" ht="15" hidden="1" x14ac:dyDescent="0.25">
      <c r="A197" s="361">
        <v>9</v>
      </c>
      <c r="B197">
        <v>3</v>
      </c>
      <c r="C197" s="205"/>
      <c r="D197" s="362"/>
      <c r="E197" s="362"/>
      <c r="F197" s="362"/>
      <c r="G197" s="362"/>
      <c r="H197" s="156">
        <f t="shared" si="61"/>
        <v>0</v>
      </c>
      <c r="I197" s="359">
        <f t="shared" si="62"/>
        <v>0</v>
      </c>
      <c r="K197" s="361">
        <v>9</v>
      </c>
      <c r="L197" s="184">
        <f t="shared" si="60"/>
        <v>0</v>
      </c>
    </row>
    <row r="198" spans="1:12" hidden="1" x14ac:dyDescent="0.2"/>
    <row r="199" spans="1:12" ht="15" hidden="1" x14ac:dyDescent="0.25">
      <c r="A199" s="352" t="s">
        <v>259</v>
      </c>
      <c r="B199" s="155"/>
      <c r="D199" s="353" t="s">
        <v>247</v>
      </c>
      <c r="E199" s="156"/>
      <c r="F199" s="156"/>
      <c r="G199" s="156"/>
      <c r="H199" s="155"/>
      <c r="I199" s="358"/>
    </row>
    <row r="200" spans="1:12" ht="15" hidden="1" x14ac:dyDescent="0.25">
      <c r="A200" s="155"/>
      <c r="B200" s="155"/>
      <c r="C200" s="354" t="s">
        <v>244</v>
      </c>
      <c r="D200" s="353" t="s">
        <v>231</v>
      </c>
      <c r="E200" s="353" t="s">
        <v>224</v>
      </c>
      <c r="F200" s="353" t="s">
        <v>225</v>
      </c>
      <c r="G200" s="156"/>
      <c r="H200" s="155"/>
      <c r="I200" s="358"/>
    </row>
    <row r="201" spans="1:12" ht="15" hidden="1" x14ac:dyDescent="0.25">
      <c r="A201" s="155" t="s">
        <v>67</v>
      </c>
      <c r="B201" s="155"/>
      <c r="C201" s="354"/>
      <c r="D201" s="156" t="s">
        <v>61</v>
      </c>
      <c r="E201" s="156" t="s">
        <v>62</v>
      </c>
      <c r="F201" s="156" t="s">
        <v>63</v>
      </c>
      <c r="G201" s="156"/>
      <c r="H201" s="156" t="s">
        <v>34</v>
      </c>
      <c r="I201" s="359" t="s">
        <v>65</v>
      </c>
      <c r="K201" s="155"/>
      <c r="L201" s="184" t="s">
        <v>66</v>
      </c>
    </row>
    <row r="202" spans="1:12" ht="15" hidden="1" x14ac:dyDescent="0.25">
      <c r="A202" s="155">
        <v>1</v>
      </c>
      <c r="B202" s="155">
        <v>3</v>
      </c>
      <c r="C202" s="241" t="s">
        <v>200</v>
      </c>
      <c r="D202" s="156">
        <v>15</v>
      </c>
      <c r="E202" s="156">
        <v>15</v>
      </c>
      <c r="F202" s="156">
        <v>15</v>
      </c>
      <c r="G202" s="156"/>
      <c r="H202" s="156">
        <f>D202+E202+F202</f>
        <v>45</v>
      </c>
      <c r="I202" s="359">
        <f t="shared" ref="I202:I210" si="64">H202/B202</f>
        <v>15</v>
      </c>
      <c r="K202" s="155">
        <v>1</v>
      </c>
      <c r="L202" s="184">
        <f t="shared" ref="L202:L210" si="65">ROUNDUP(I202,0)</f>
        <v>15</v>
      </c>
    </row>
    <row r="203" spans="1:12" ht="15" hidden="1" x14ac:dyDescent="0.25">
      <c r="A203" s="155">
        <v>2</v>
      </c>
      <c r="B203" s="155">
        <f>B202</f>
        <v>3</v>
      </c>
      <c r="C203" s="242" t="s">
        <v>226</v>
      </c>
      <c r="D203" s="156">
        <v>17</v>
      </c>
      <c r="E203" s="156">
        <v>17</v>
      </c>
      <c r="F203" s="156">
        <v>18</v>
      </c>
      <c r="G203" s="156"/>
      <c r="H203" s="156">
        <f t="shared" ref="H203:H210" si="66">D203+E203+F203</f>
        <v>52</v>
      </c>
      <c r="I203" s="359">
        <f t="shared" si="64"/>
        <v>17.333333333333332</v>
      </c>
      <c r="K203" s="155">
        <v>2</v>
      </c>
      <c r="L203" s="184">
        <f t="shared" si="65"/>
        <v>18</v>
      </c>
    </row>
    <row r="204" spans="1:12" ht="15" hidden="1" x14ac:dyDescent="0.25">
      <c r="A204" s="155">
        <v>3</v>
      </c>
      <c r="B204" s="155">
        <f t="shared" ref="B204:B209" si="67">B203</f>
        <v>3</v>
      </c>
      <c r="C204" s="242" t="s">
        <v>133</v>
      </c>
      <c r="D204" s="156"/>
      <c r="E204" s="156"/>
      <c r="F204" s="156"/>
      <c r="G204" s="156"/>
      <c r="H204" s="156">
        <f t="shared" si="66"/>
        <v>0</v>
      </c>
      <c r="I204" s="359">
        <f t="shared" si="64"/>
        <v>0</v>
      </c>
      <c r="K204" s="155">
        <v>3</v>
      </c>
      <c r="L204" s="184">
        <f t="shared" si="65"/>
        <v>0</v>
      </c>
    </row>
    <row r="205" spans="1:12" ht="15" hidden="1" x14ac:dyDescent="0.25">
      <c r="A205" s="155">
        <v>4</v>
      </c>
      <c r="B205" s="155">
        <f t="shared" si="67"/>
        <v>3</v>
      </c>
      <c r="C205" s="242" t="s">
        <v>166</v>
      </c>
      <c r="D205" s="156">
        <v>35</v>
      </c>
      <c r="E205" s="156">
        <v>34</v>
      </c>
      <c r="F205" s="156">
        <v>34</v>
      </c>
      <c r="G205" s="156"/>
      <c r="H205" s="156">
        <f t="shared" si="66"/>
        <v>103</v>
      </c>
      <c r="I205" s="359">
        <f t="shared" si="64"/>
        <v>34.333333333333336</v>
      </c>
      <c r="K205" s="155">
        <v>4</v>
      </c>
      <c r="L205" s="184">
        <f t="shared" si="65"/>
        <v>35</v>
      </c>
    </row>
    <row r="206" spans="1:12" ht="15" hidden="1" x14ac:dyDescent="0.25">
      <c r="A206" s="155">
        <v>5</v>
      </c>
      <c r="B206" s="155">
        <f t="shared" si="67"/>
        <v>3</v>
      </c>
      <c r="C206" s="242" t="s">
        <v>122</v>
      </c>
      <c r="D206" s="170">
        <v>62</v>
      </c>
      <c r="E206" s="170">
        <v>55</v>
      </c>
      <c r="F206" s="170">
        <v>58</v>
      </c>
      <c r="G206" s="156"/>
      <c r="H206" s="156">
        <f t="shared" si="66"/>
        <v>175</v>
      </c>
      <c r="I206" s="359">
        <f t="shared" si="64"/>
        <v>58.333333333333336</v>
      </c>
      <c r="K206" s="155">
        <v>5</v>
      </c>
      <c r="L206" s="184">
        <f t="shared" si="65"/>
        <v>59</v>
      </c>
    </row>
    <row r="207" spans="1:12" ht="15" hidden="1" x14ac:dyDescent="0.25">
      <c r="A207" s="155">
        <v>6</v>
      </c>
      <c r="B207" s="155">
        <f t="shared" si="67"/>
        <v>3</v>
      </c>
      <c r="C207" s="43" t="s">
        <v>164</v>
      </c>
      <c r="D207" s="170">
        <v>86</v>
      </c>
      <c r="E207" s="170">
        <v>87</v>
      </c>
      <c r="F207" s="170">
        <v>87</v>
      </c>
      <c r="G207" s="156"/>
      <c r="H207" s="156">
        <f t="shared" si="66"/>
        <v>260</v>
      </c>
      <c r="I207" s="359">
        <f t="shared" si="64"/>
        <v>86.666666666666671</v>
      </c>
      <c r="K207" s="155">
        <v>6</v>
      </c>
      <c r="L207" s="184">
        <f t="shared" si="65"/>
        <v>87</v>
      </c>
    </row>
    <row r="208" spans="1:12" ht="15" hidden="1" x14ac:dyDescent="0.25">
      <c r="A208" s="155">
        <v>7</v>
      </c>
      <c r="B208" s="155">
        <f t="shared" si="67"/>
        <v>3</v>
      </c>
      <c r="C208" s="242" t="s">
        <v>167</v>
      </c>
      <c r="D208" s="156">
        <v>33</v>
      </c>
      <c r="E208" s="156">
        <v>32</v>
      </c>
      <c r="F208" s="156">
        <v>32</v>
      </c>
      <c r="G208" s="156"/>
      <c r="H208" s="156">
        <f t="shared" si="66"/>
        <v>97</v>
      </c>
      <c r="I208" s="359">
        <f t="shared" si="64"/>
        <v>32.333333333333336</v>
      </c>
      <c r="K208" s="155">
        <v>7</v>
      </c>
      <c r="L208" s="184">
        <f t="shared" si="65"/>
        <v>33</v>
      </c>
    </row>
    <row r="209" spans="1:12" ht="15" hidden="1" x14ac:dyDescent="0.25">
      <c r="A209" s="155">
        <v>8</v>
      </c>
      <c r="B209" s="155">
        <f t="shared" si="67"/>
        <v>3</v>
      </c>
      <c r="C209" s="242"/>
      <c r="D209" s="156"/>
      <c r="E209" s="156"/>
      <c r="F209" s="156"/>
      <c r="G209" s="156"/>
      <c r="H209" s="156">
        <f t="shared" si="66"/>
        <v>0</v>
      </c>
      <c r="I209" s="359">
        <f t="shared" si="64"/>
        <v>0</v>
      </c>
      <c r="K209" s="155">
        <v>8</v>
      </c>
      <c r="L209" s="184">
        <f t="shared" si="65"/>
        <v>0</v>
      </c>
    </row>
    <row r="210" spans="1:12" ht="15" hidden="1" x14ac:dyDescent="0.25">
      <c r="A210" s="361">
        <v>9</v>
      </c>
      <c r="B210">
        <v>3</v>
      </c>
      <c r="C210" s="205"/>
      <c r="D210" s="362"/>
      <c r="E210" s="362"/>
      <c r="F210" s="362"/>
      <c r="G210" s="362"/>
      <c r="H210" s="156">
        <f t="shared" si="66"/>
        <v>0</v>
      </c>
      <c r="I210" s="359">
        <f t="shared" si="64"/>
        <v>0</v>
      </c>
      <c r="K210" s="361">
        <v>9</v>
      </c>
      <c r="L210" s="184">
        <f t="shared" si="65"/>
        <v>0</v>
      </c>
    </row>
    <row r="211" spans="1:12" hidden="1" x14ac:dyDescent="0.2"/>
    <row r="212" spans="1:12" ht="15" hidden="1" x14ac:dyDescent="0.25">
      <c r="A212" s="352" t="s">
        <v>259</v>
      </c>
      <c r="B212" s="155"/>
      <c r="D212" s="472" t="s">
        <v>261</v>
      </c>
      <c r="E212" s="156"/>
      <c r="F212" s="156"/>
      <c r="G212" s="156"/>
      <c r="H212" s="155"/>
      <c r="I212" s="358"/>
    </row>
    <row r="213" spans="1:12" ht="15" hidden="1" x14ac:dyDescent="0.25">
      <c r="A213" s="155"/>
      <c r="B213" s="155"/>
      <c r="C213" s="354" t="s">
        <v>239</v>
      </c>
      <c r="D213" s="353" t="s">
        <v>231</v>
      </c>
      <c r="E213" s="353" t="s">
        <v>224</v>
      </c>
      <c r="F213" s="353" t="s">
        <v>225</v>
      </c>
      <c r="G213" s="156"/>
      <c r="H213" s="155"/>
      <c r="I213" s="358"/>
    </row>
    <row r="214" spans="1:12" ht="15" hidden="1" x14ac:dyDescent="0.25">
      <c r="A214" s="155" t="s">
        <v>67</v>
      </c>
      <c r="B214" s="155"/>
      <c r="C214" s="354"/>
      <c r="D214" s="156" t="s">
        <v>61</v>
      </c>
      <c r="E214" s="156" t="s">
        <v>62</v>
      </c>
      <c r="F214" s="156" t="s">
        <v>63</v>
      </c>
      <c r="G214" s="156"/>
      <c r="H214" s="156" t="s">
        <v>34</v>
      </c>
      <c r="I214" s="359" t="s">
        <v>65</v>
      </c>
      <c r="K214" s="155"/>
      <c r="L214" s="184" t="s">
        <v>66</v>
      </c>
    </row>
    <row r="215" spans="1:12" ht="15" hidden="1" x14ac:dyDescent="0.25">
      <c r="A215" s="155">
        <v>1</v>
      </c>
      <c r="B215" s="155">
        <v>3</v>
      </c>
      <c r="C215" s="241" t="s">
        <v>134</v>
      </c>
      <c r="D215" s="156"/>
      <c r="E215" s="156"/>
      <c r="F215" s="156"/>
      <c r="G215" s="156"/>
      <c r="H215" s="156">
        <f>D215+E215+F215</f>
        <v>0</v>
      </c>
      <c r="I215" s="359">
        <f t="shared" ref="I215:I223" si="68">H215/B215</f>
        <v>0</v>
      </c>
      <c r="K215" s="155">
        <v>1</v>
      </c>
      <c r="L215" s="184">
        <f t="shared" ref="L215:L223" si="69">ROUNDUP(I215,0)</f>
        <v>0</v>
      </c>
    </row>
    <row r="216" spans="1:12" ht="15" hidden="1" x14ac:dyDescent="0.25">
      <c r="A216" s="155">
        <v>2</v>
      </c>
      <c r="B216" s="155">
        <f>B215</f>
        <v>3</v>
      </c>
      <c r="C216" s="242" t="s">
        <v>132</v>
      </c>
      <c r="D216" s="156"/>
      <c r="E216" s="156"/>
      <c r="F216" s="156"/>
      <c r="G216" s="156"/>
      <c r="H216" s="156">
        <f t="shared" ref="H216:H223" si="70">D216+E216+F216</f>
        <v>0</v>
      </c>
      <c r="I216" s="359">
        <f t="shared" si="68"/>
        <v>0</v>
      </c>
      <c r="K216" s="155">
        <v>2</v>
      </c>
      <c r="L216" s="184">
        <f t="shared" si="69"/>
        <v>0</v>
      </c>
    </row>
    <row r="217" spans="1:12" ht="15" hidden="1" x14ac:dyDescent="0.25">
      <c r="A217" s="155">
        <v>3</v>
      </c>
      <c r="B217" s="155">
        <f t="shared" ref="B217:B222" si="71">B216</f>
        <v>3</v>
      </c>
      <c r="C217" s="242" t="s">
        <v>165</v>
      </c>
      <c r="D217" s="156">
        <v>11</v>
      </c>
      <c r="E217" s="156">
        <v>11</v>
      </c>
      <c r="F217" s="156">
        <v>11</v>
      </c>
      <c r="G217" s="156"/>
      <c r="H217" s="156">
        <f t="shared" si="70"/>
        <v>33</v>
      </c>
      <c r="I217" s="359">
        <f t="shared" si="68"/>
        <v>11</v>
      </c>
      <c r="K217" s="155">
        <v>3</v>
      </c>
      <c r="L217" s="184">
        <f t="shared" si="69"/>
        <v>11</v>
      </c>
    </row>
    <row r="218" spans="1:12" ht="15" hidden="1" x14ac:dyDescent="0.25">
      <c r="A218" s="155">
        <v>4</v>
      </c>
      <c r="B218" s="155">
        <f t="shared" si="71"/>
        <v>3</v>
      </c>
      <c r="C218" s="242" t="s">
        <v>169</v>
      </c>
      <c r="D218" s="156">
        <v>20</v>
      </c>
      <c r="E218" s="156">
        <v>22</v>
      </c>
      <c r="F218" s="156">
        <v>21</v>
      </c>
      <c r="G218" s="156"/>
      <c r="H218" s="156">
        <f t="shared" si="70"/>
        <v>63</v>
      </c>
      <c r="I218" s="359">
        <f t="shared" si="68"/>
        <v>21</v>
      </c>
      <c r="K218" s="155">
        <v>4</v>
      </c>
      <c r="L218" s="184">
        <f t="shared" si="69"/>
        <v>21</v>
      </c>
    </row>
    <row r="219" spans="1:12" ht="15" hidden="1" x14ac:dyDescent="0.25">
      <c r="A219" s="155">
        <v>5</v>
      </c>
      <c r="B219" s="155">
        <f t="shared" si="71"/>
        <v>3</v>
      </c>
      <c r="C219" s="242" t="s">
        <v>120</v>
      </c>
      <c r="D219" s="170">
        <v>57</v>
      </c>
      <c r="E219" s="170">
        <v>52</v>
      </c>
      <c r="F219" s="170">
        <v>52</v>
      </c>
      <c r="G219" s="156"/>
      <c r="H219" s="156">
        <f t="shared" si="70"/>
        <v>161</v>
      </c>
      <c r="I219" s="359">
        <f t="shared" si="68"/>
        <v>53.666666666666664</v>
      </c>
      <c r="K219" s="155">
        <v>5</v>
      </c>
      <c r="L219" s="184">
        <f t="shared" si="69"/>
        <v>54</v>
      </c>
    </row>
    <row r="220" spans="1:12" ht="15" hidden="1" x14ac:dyDescent="0.25">
      <c r="A220" s="155">
        <v>6</v>
      </c>
      <c r="B220" s="155">
        <f t="shared" si="71"/>
        <v>3</v>
      </c>
      <c r="C220" s="242" t="s">
        <v>125</v>
      </c>
      <c r="D220" s="170">
        <v>32</v>
      </c>
      <c r="E220" s="170">
        <v>30</v>
      </c>
      <c r="F220" s="170">
        <v>31</v>
      </c>
      <c r="G220" s="156"/>
      <c r="H220" s="156">
        <f t="shared" si="70"/>
        <v>93</v>
      </c>
      <c r="I220" s="359">
        <f t="shared" si="68"/>
        <v>31</v>
      </c>
      <c r="K220" s="155">
        <v>6</v>
      </c>
      <c r="L220" s="184">
        <f t="shared" si="69"/>
        <v>31</v>
      </c>
    </row>
    <row r="221" spans="1:12" ht="15" hidden="1" x14ac:dyDescent="0.25">
      <c r="A221" s="155">
        <v>7</v>
      </c>
      <c r="B221" s="155">
        <f t="shared" si="71"/>
        <v>3</v>
      </c>
      <c r="C221" s="242" t="s">
        <v>149</v>
      </c>
      <c r="D221" s="156">
        <v>30</v>
      </c>
      <c r="E221" s="156">
        <v>27</v>
      </c>
      <c r="F221" s="156">
        <v>27</v>
      </c>
      <c r="G221" s="156"/>
      <c r="H221" s="156">
        <f t="shared" si="70"/>
        <v>84</v>
      </c>
      <c r="I221" s="359">
        <f t="shared" si="68"/>
        <v>28</v>
      </c>
      <c r="K221" s="155">
        <v>7</v>
      </c>
      <c r="L221" s="184">
        <f t="shared" si="69"/>
        <v>28</v>
      </c>
    </row>
    <row r="222" spans="1:12" ht="15" hidden="1" x14ac:dyDescent="0.25">
      <c r="A222" s="155">
        <v>8</v>
      </c>
      <c r="B222" s="155">
        <f t="shared" si="71"/>
        <v>3</v>
      </c>
      <c r="C222" s="242"/>
      <c r="D222" s="156"/>
      <c r="E222" s="156"/>
      <c r="F222" s="156"/>
      <c r="G222" s="156"/>
      <c r="H222" s="156">
        <f t="shared" si="70"/>
        <v>0</v>
      </c>
      <c r="I222" s="359">
        <f t="shared" si="68"/>
        <v>0</v>
      </c>
      <c r="K222" s="155">
        <v>8</v>
      </c>
      <c r="L222" s="184">
        <f t="shared" si="69"/>
        <v>0</v>
      </c>
    </row>
    <row r="223" spans="1:12" ht="15" hidden="1" x14ac:dyDescent="0.25">
      <c r="A223" s="361">
        <v>9</v>
      </c>
      <c r="B223">
        <v>3</v>
      </c>
      <c r="C223" s="205"/>
      <c r="D223" s="362"/>
      <c r="E223" s="362"/>
      <c r="F223" s="362"/>
      <c r="G223" s="362"/>
      <c r="H223" s="156">
        <f t="shared" si="70"/>
        <v>0</v>
      </c>
      <c r="I223" s="359">
        <f t="shared" si="68"/>
        <v>0</v>
      </c>
      <c r="K223" s="361">
        <v>9</v>
      </c>
      <c r="L223" s="184">
        <f t="shared" si="69"/>
        <v>0</v>
      </c>
    </row>
    <row r="224" spans="1:12" hidden="1" x14ac:dyDescent="0.2"/>
    <row r="225" spans="1:12" ht="15" hidden="1" x14ac:dyDescent="0.25">
      <c r="A225" s="352" t="s">
        <v>259</v>
      </c>
      <c r="B225" s="155"/>
      <c r="D225" s="472" t="s">
        <v>262</v>
      </c>
      <c r="E225" s="156"/>
      <c r="F225" s="156"/>
      <c r="G225" s="156"/>
      <c r="H225" s="155"/>
      <c r="I225" s="358"/>
    </row>
    <row r="226" spans="1:12" ht="15" hidden="1" x14ac:dyDescent="0.25">
      <c r="A226" s="155"/>
      <c r="B226" s="155"/>
      <c r="C226" s="354" t="s">
        <v>239</v>
      </c>
      <c r="D226" s="353" t="s">
        <v>231</v>
      </c>
      <c r="E226" s="353" t="s">
        <v>224</v>
      </c>
      <c r="F226" s="353" t="s">
        <v>225</v>
      </c>
      <c r="G226" s="156"/>
      <c r="H226" s="155"/>
      <c r="I226" s="358"/>
    </row>
    <row r="227" spans="1:12" ht="15" hidden="1" x14ac:dyDescent="0.25">
      <c r="A227" s="155" t="s">
        <v>67</v>
      </c>
      <c r="B227" s="155"/>
      <c r="C227" s="354"/>
      <c r="D227" s="156" t="s">
        <v>61</v>
      </c>
      <c r="E227" s="156" t="s">
        <v>62</v>
      </c>
      <c r="F227" s="156" t="s">
        <v>63</v>
      </c>
      <c r="G227" s="156"/>
      <c r="H227" s="156" t="s">
        <v>34</v>
      </c>
      <c r="I227" s="359" t="s">
        <v>65</v>
      </c>
      <c r="K227" s="155"/>
      <c r="L227" s="184" t="s">
        <v>66</v>
      </c>
    </row>
    <row r="228" spans="1:12" ht="15" hidden="1" x14ac:dyDescent="0.25">
      <c r="A228" s="155">
        <v>1</v>
      </c>
      <c r="B228" s="155">
        <v>3</v>
      </c>
      <c r="C228" s="242" t="s">
        <v>133</v>
      </c>
      <c r="D228" s="156"/>
      <c r="E228" s="156"/>
      <c r="F228" s="156"/>
      <c r="G228" s="156"/>
      <c r="H228" s="156">
        <f>D228+E228+F228</f>
        <v>0</v>
      </c>
      <c r="I228" s="359">
        <f t="shared" ref="I228:I236" si="72">H228/B228</f>
        <v>0</v>
      </c>
      <c r="K228" s="155">
        <v>1</v>
      </c>
      <c r="L228" s="184">
        <f t="shared" ref="L228:L236" si="73">ROUNDUP(I228,0)</f>
        <v>0</v>
      </c>
    </row>
    <row r="229" spans="1:12" ht="15" hidden="1" x14ac:dyDescent="0.25">
      <c r="A229" s="155">
        <v>2</v>
      </c>
      <c r="B229" s="155">
        <f>B228</f>
        <v>3</v>
      </c>
      <c r="C229" s="241" t="s">
        <v>200</v>
      </c>
      <c r="D229" s="156">
        <v>21</v>
      </c>
      <c r="E229" s="156">
        <v>23</v>
      </c>
      <c r="F229" s="156">
        <v>23</v>
      </c>
      <c r="G229" s="156"/>
      <c r="H229" s="156">
        <f t="shared" ref="H229:H236" si="74">D229+E229+F229</f>
        <v>67</v>
      </c>
      <c r="I229" s="359">
        <f t="shared" si="72"/>
        <v>22.333333333333332</v>
      </c>
      <c r="K229" s="155">
        <v>2</v>
      </c>
      <c r="L229" s="184">
        <f t="shared" si="73"/>
        <v>23</v>
      </c>
    </row>
    <row r="230" spans="1:12" ht="15" hidden="1" x14ac:dyDescent="0.25">
      <c r="A230" s="155">
        <v>3</v>
      </c>
      <c r="B230" s="155">
        <f t="shared" ref="B230:B235" si="75">B229</f>
        <v>3</v>
      </c>
      <c r="C230" s="242" t="s">
        <v>226</v>
      </c>
      <c r="D230" s="156">
        <v>17</v>
      </c>
      <c r="E230" s="156">
        <v>17</v>
      </c>
      <c r="F230" s="156">
        <v>19</v>
      </c>
      <c r="G230" s="156"/>
      <c r="H230" s="156">
        <f t="shared" si="74"/>
        <v>53</v>
      </c>
      <c r="I230" s="359">
        <f t="shared" si="72"/>
        <v>17.666666666666668</v>
      </c>
      <c r="K230" s="155">
        <v>3</v>
      </c>
      <c r="L230" s="184">
        <f t="shared" si="73"/>
        <v>18</v>
      </c>
    </row>
    <row r="231" spans="1:12" ht="15" hidden="1" x14ac:dyDescent="0.25">
      <c r="A231" s="155">
        <v>4</v>
      </c>
      <c r="B231" s="155">
        <f t="shared" si="75"/>
        <v>3</v>
      </c>
      <c r="C231" s="242" t="s">
        <v>167</v>
      </c>
      <c r="D231" s="156">
        <v>66</v>
      </c>
      <c r="E231" s="156">
        <v>60</v>
      </c>
      <c r="F231" s="156">
        <v>62</v>
      </c>
      <c r="G231" s="156"/>
      <c r="H231" s="156">
        <f t="shared" si="74"/>
        <v>188</v>
      </c>
      <c r="I231" s="359">
        <f t="shared" si="72"/>
        <v>62.666666666666664</v>
      </c>
      <c r="K231" s="155">
        <v>4</v>
      </c>
      <c r="L231" s="184">
        <f t="shared" si="73"/>
        <v>63</v>
      </c>
    </row>
    <row r="232" spans="1:12" ht="15" hidden="1" x14ac:dyDescent="0.25">
      <c r="A232" s="155">
        <v>5</v>
      </c>
      <c r="B232" s="155">
        <f t="shared" si="75"/>
        <v>3</v>
      </c>
      <c r="C232" s="242" t="s">
        <v>166</v>
      </c>
      <c r="D232" s="170">
        <v>30</v>
      </c>
      <c r="E232" s="170">
        <v>27</v>
      </c>
      <c r="F232" s="170">
        <v>30</v>
      </c>
      <c r="G232" s="156"/>
      <c r="H232" s="156">
        <f t="shared" si="74"/>
        <v>87</v>
      </c>
      <c r="I232" s="359">
        <f t="shared" si="72"/>
        <v>29</v>
      </c>
      <c r="K232" s="155">
        <v>5</v>
      </c>
      <c r="L232" s="184">
        <f t="shared" si="73"/>
        <v>29</v>
      </c>
    </row>
    <row r="233" spans="1:12" ht="15" hidden="1" x14ac:dyDescent="0.25">
      <c r="A233" s="155">
        <v>6</v>
      </c>
      <c r="B233" s="155">
        <f t="shared" si="75"/>
        <v>3</v>
      </c>
      <c r="C233" s="242" t="s">
        <v>122</v>
      </c>
      <c r="D233" s="170">
        <v>62</v>
      </c>
      <c r="E233" s="170">
        <v>55</v>
      </c>
      <c r="F233" s="170">
        <v>58</v>
      </c>
      <c r="G233" s="156"/>
      <c r="H233" s="156">
        <f t="shared" si="74"/>
        <v>175</v>
      </c>
      <c r="I233" s="359">
        <f t="shared" si="72"/>
        <v>58.333333333333336</v>
      </c>
      <c r="K233" s="155">
        <v>6</v>
      </c>
      <c r="L233" s="184">
        <f t="shared" si="73"/>
        <v>59</v>
      </c>
    </row>
    <row r="234" spans="1:12" ht="15" hidden="1" x14ac:dyDescent="0.25">
      <c r="A234" s="155">
        <v>7</v>
      </c>
      <c r="B234" s="155">
        <f t="shared" si="75"/>
        <v>3</v>
      </c>
      <c r="C234" s="43" t="s">
        <v>164</v>
      </c>
      <c r="D234" s="156">
        <v>80</v>
      </c>
      <c r="E234" s="156">
        <v>80</v>
      </c>
      <c r="F234" s="156">
        <v>79</v>
      </c>
      <c r="G234" s="156"/>
      <c r="H234" s="156">
        <f t="shared" si="74"/>
        <v>239</v>
      </c>
      <c r="I234" s="359">
        <f t="shared" si="72"/>
        <v>79.666666666666671</v>
      </c>
      <c r="K234" s="155">
        <v>7</v>
      </c>
      <c r="L234" s="184">
        <f t="shared" si="73"/>
        <v>80</v>
      </c>
    </row>
    <row r="235" spans="1:12" ht="15" hidden="1" x14ac:dyDescent="0.25">
      <c r="A235" s="155">
        <v>8</v>
      </c>
      <c r="B235" s="155">
        <f t="shared" si="75"/>
        <v>3</v>
      </c>
      <c r="C235" s="242"/>
      <c r="D235" s="156"/>
      <c r="E235" s="156"/>
      <c r="F235" s="156"/>
      <c r="G235" s="156"/>
      <c r="H235" s="156">
        <f t="shared" si="74"/>
        <v>0</v>
      </c>
      <c r="I235" s="359">
        <f t="shared" si="72"/>
        <v>0</v>
      </c>
      <c r="K235" s="155">
        <v>8</v>
      </c>
      <c r="L235" s="184">
        <f t="shared" si="73"/>
        <v>0</v>
      </c>
    </row>
    <row r="236" spans="1:12" ht="15" hidden="1" x14ac:dyDescent="0.25">
      <c r="A236" s="361">
        <v>9</v>
      </c>
      <c r="B236">
        <v>3</v>
      </c>
      <c r="C236" s="205"/>
      <c r="D236" s="362"/>
      <c r="E236" s="362"/>
      <c r="F236" s="362"/>
      <c r="G236" s="362"/>
      <c r="H236" s="156">
        <f t="shared" si="74"/>
        <v>0</v>
      </c>
      <c r="I236" s="359">
        <f t="shared" si="72"/>
        <v>0</v>
      </c>
      <c r="K236" s="361">
        <v>9</v>
      </c>
      <c r="L236" s="184">
        <f t="shared" si="73"/>
        <v>0</v>
      </c>
    </row>
    <row r="237" spans="1:12" hidden="1" x14ac:dyDescent="0.2"/>
    <row r="238" spans="1:12" hidden="1" x14ac:dyDescent="0.2"/>
    <row r="239" spans="1:12" ht="15" hidden="1" x14ac:dyDescent="0.25">
      <c r="A239" s="502" t="s">
        <v>264</v>
      </c>
      <c r="B239" s="155"/>
      <c r="D239" s="472" t="s">
        <v>261</v>
      </c>
      <c r="E239" s="156"/>
      <c r="F239" s="156"/>
      <c r="G239" s="156"/>
      <c r="H239" s="155"/>
      <c r="I239" s="358"/>
    </row>
    <row r="240" spans="1:12" ht="15" hidden="1" x14ac:dyDescent="0.25">
      <c r="A240" s="155"/>
      <c r="B240" s="155"/>
      <c r="C240" s="354" t="s">
        <v>239</v>
      </c>
      <c r="D240" s="353" t="s">
        <v>231</v>
      </c>
      <c r="E240" s="353" t="s">
        <v>224</v>
      </c>
      <c r="F240" s="353" t="s">
        <v>225</v>
      </c>
      <c r="G240" s="156"/>
      <c r="H240" s="155"/>
      <c r="I240" s="358"/>
    </row>
    <row r="241" spans="1:12" ht="15" hidden="1" x14ac:dyDescent="0.25">
      <c r="A241" s="155" t="s">
        <v>67</v>
      </c>
      <c r="B241" s="155"/>
      <c r="C241" s="354"/>
      <c r="D241" s="156" t="s">
        <v>61</v>
      </c>
      <c r="E241" s="156" t="s">
        <v>62</v>
      </c>
      <c r="F241" s="156" t="s">
        <v>63</v>
      </c>
      <c r="G241" s="156"/>
      <c r="H241" s="156" t="s">
        <v>34</v>
      </c>
      <c r="I241" s="359" t="s">
        <v>65</v>
      </c>
      <c r="K241" s="155"/>
      <c r="L241" s="184" t="s">
        <v>66</v>
      </c>
    </row>
    <row r="242" spans="1:12" ht="15" hidden="1" x14ac:dyDescent="0.25">
      <c r="A242" s="155">
        <v>1</v>
      </c>
      <c r="B242" s="155">
        <v>3</v>
      </c>
      <c r="C242" s="205" t="s">
        <v>68</v>
      </c>
      <c r="D242" s="156">
        <v>10</v>
      </c>
      <c r="E242" s="156">
        <v>10</v>
      </c>
      <c r="F242" s="156">
        <v>10</v>
      </c>
      <c r="G242" s="156"/>
      <c r="H242" s="156">
        <f>D242+E242+F242</f>
        <v>30</v>
      </c>
      <c r="I242" s="359">
        <f t="shared" ref="I242:I250" si="76">H242/B242</f>
        <v>10</v>
      </c>
      <c r="K242" s="155">
        <v>1</v>
      </c>
      <c r="L242" s="184">
        <f t="shared" ref="L242:L250" si="77">ROUNDUP(I242,0)</f>
        <v>10</v>
      </c>
    </row>
    <row r="243" spans="1:12" ht="15" hidden="1" x14ac:dyDescent="0.25">
      <c r="A243" s="155">
        <v>2</v>
      </c>
      <c r="B243" s="155">
        <f>B242</f>
        <v>3</v>
      </c>
      <c r="C243" s="205" t="s">
        <v>137</v>
      </c>
      <c r="D243" s="156">
        <v>16</v>
      </c>
      <c r="E243" s="156">
        <v>15</v>
      </c>
      <c r="F243" s="156">
        <v>20</v>
      </c>
      <c r="G243" s="156"/>
      <c r="H243" s="156">
        <f t="shared" ref="H243:H250" si="78">D243+E243+F243</f>
        <v>51</v>
      </c>
      <c r="I243" s="359">
        <f t="shared" si="76"/>
        <v>17</v>
      </c>
      <c r="K243" s="155">
        <v>2</v>
      </c>
      <c r="L243" s="184">
        <f t="shared" si="77"/>
        <v>17</v>
      </c>
    </row>
    <row r="244" spans="1:12" ht="15" hidden="1" x14ac:dyDescent="0.25">
      <c r="A244" s="155">
        <v>3</v>
      </c>
      <c r="B244" s="155">
        <f t="shared" ref="B244:B249" si="79">B243</f>
        <v>3</v>
      </c>
      <c r="C244" s="205" t="s">
        <v>159</v>
      </c>
      <c r="D244" s="156">
        <v>25</v>
      </c>
      <c r="E244" s="156">
        <v>26</v>
      </c>
      <c r="F244" s="156">
        <v>28</v>
      </c>
      <c r="G244" s="156"/>
      <c r="H244" s="156">
        <f t="shared" si="78"/>
        <v>79</v>
      </c>
      <c r="I244" s="359">
        <f t="shared" si="76"/>
        <v>26.333333333333332</v>
      </c>
      <c r="K244" s="155">
        <v>3</v>
      </c>
      <c r="L244" s="184">
        <f t="shared" si="77"/>
        <v>27</v>
      </c>
    </row>
    <row r="245" spans="1:12" ht="15" hidden="1" x14ac:dyDescent="0.25">
      <c r="A245" s="155">
        <v>4</v>
      </c>
      <c r="B245" s="155">
        <f t="shared" si="79"/>
        <v>3</v>
      </c>
      <c r="C245" s="205" t="s">
        <v>182</v>
      </c>
      <c r="D245" s="156">
        <v>59</v>
      </c>
      <c r="E245" s="156">
        <v>56</v>
      </c>
      <c r="F245" s="156">
        <v>53</v>
      </c>
      <c r="G245" s="156"/>
      <c r="H245" s="156">
        <f t="shared" si="78"/>
        <v>168</v>
      </c>
      <c r="I245" s="359">
        <f t="shared" si="76"/>
        <v>56</v>
      </c>
      <c r="K245" s="155">
        <v>4</v>
      </c>
      <c r="L245" s="184">
        <f t="shared" si="77"/>
        <v>56</v>
      </c>
    </row>
    <row r="246" spans="1:12" ht="15" hidden="1" x14ac:dyDescent="0.25">
      <c r="A246" s="155">
        <v>5</v>
      </c>
      <c r="B246" s="155">
        <f t="shared" si="79"/>
        <v>3</v>
      </c>
      <c r="C246" s="260" t="s">
        <v>144</v>
      </c>
      <c r="D246" s="170">
        <v>22</v>
      </c>
      <c r="E246" s="170">
        <v>32</v>
      </c>
      <c r="F246" s="170">
        <v>10</v>
      </c>
      <c r="G246" s="156"/>
      <c r="H246" s="156">
        <f t="shared" si="78"/>
        <v>64</v>
      </c>
      <c r="I246" s="359">
        <f t="shared" si="76"/>
        <v>21.333333333333332</v>
      </c>
      <c r="K246" s="155">
        <v>5</v>
      </c>
      <c r="L246" s="184">
        <f t="shared" si="77"/>
        <v>22</v>
      </c>
    </row>
    <row r="247" spans="1:12" ht="15" hidden="1" x14ac:dyDescent="0.25">
      <c r="A247" s="155">
        <v>6</v>
      </c>
      <c r="B247" s="155">
        <f t="shared" si="79"/>
        <v>3</v>
      </c>
      <c r="C247" s="205" t="s">
        <v>119</v>
      </c>
      <c r="D247" s="170">
        <v>34</v>
      </c>
      <c r="E247" s="170">
        <v>30</v>
      </c>
      <c r="F247" s="170">
        <v>20</v>
      </c>
      <c r="G247" s="156"/>
      <c r="H247" s="156">
        <f t="shared" si="78"/>
        <v>84</v>
      </c>
      <c r="I247" s="359">
        <f t="shared" si="76"/>
        <v>28</v>
      </c>
      <c r="K247" s="155">
        <v>6</v>
      </c>
      <c r="L247" s="184">
        <f t="shared" si="77"/>
        <v>28</v>
      </c>
    </row>
    <row r="248" spans="1:12" ht="15" hidden="1" x14ac:dyDescent="0.25">
      <c r="A248" s="155">
        <v>7</v>
      </c>
      <c r="B248" s="155">
        <f t="shared" si="79"/>
        <v>3</v>
      </c>
      <c r="C248" s="205" t="s">
        <v>71</v>
      </c>
      <c r="D248" s="156">
        <v>20</v>
      </c>
      <c r="E248" s="156">
        <v>20</v>
      </c>
      <c r="F248" s="156">
        <v>25</v>
      </c>
      <c r="G248" s="156"/>
      <c r="H248" s="156">
        <f t="shared" si="78"/>
        <v>65</v>
      </c>
      <c r="I248" s="359">
        <f t="shared" si="76"/>
        <v>21.666666666666668</v>
      </c>
      <c r="K248" s="155">
        <v>7</v>
      </c>
      <c r="L248" s="184">
        <f t="shared" si="77"/>
        <v>22</v>
      </c>
    </row>
    <row r="249" spans="1:12" ht="15" hidden="1" x14ac:dyDescent="0.25">
      <c r="A249" s="155">
        <v>8</v>
      </c>
      <c r="B249" s="155">
        <f t="shared" si="79"/>
        <v>3</v>
      </c>
      <c r="C249" s="205" t="s">
        <v>146</v>
      </c>
      <c r="D249" s="156">
        <v>68</v>
      </c>
      <c r="E249" s="156">
        <v>68</v>
      </c>
      <c r="F249" s="156">
        <v>70</v>
      </c>
      <c r="G249" s="156"/>
      <c r="H249" s="156">
        <f t="shared" si="78"/>
        <v>206</v>
      </c>
      <c r="I249" s="359">
        <f t="shared" si="76"/>
        <v>68.666666666666671</v>
      </c>
      <c r="K249" s="155">
        <v>8</v>
      </c>
      <c r="L249" s="184">
        <f t="shared" si="77"/>
        <v>69</v>
      </c>
    </row>
    <row r="250" spans="1:12" ht="15" hidden="1" x14ac:dyDescent="0.25">
      <c r="A250" s="361">
        <v>9</v>
      </c>
      <c r="B250">
        <v>3</v>
      </c>
      <c r="C250" s="205" t="s">
        <v>184</v>
      </c>
      <c r="D250" s="362">
        <v>66</v>
      </c>
      <c r="E250" s="362">
        <v>67</v>
      </c>
      <c r="F250" s="362">
        <v>67</v>
      </c>
      <c r="G250" s="362"/>
      <c r="H250" s="156">
        <f t="shared" si="78"/>
        <v>200</v>
      </c>
      <c r="I250" s="359">
        <f t="shared" si="76"/>
        <v>66.666666666666671</v>
      </c>
      <c r="K250" s="361">
        <v>9</v>
      </c>
      <c r="L250" s="184">
        <f t="shared" si="77"/>
        <v>67</v>
      </c>
    </row>
    <row r="251" spans="1:12" hidden="1" x14ac:dyDescent="0.2"/>
    <row r="252" spans="1:12" hidden="1" x14ac:dyDescent="0.2"/>
    <row r="253" spans="1:12" ht="15" hidden="1" x14ac:dyDescent="0.25">
      <c r="A253" s="502" t="s">
        <v>264</v>
      </c>
      <c r="B253" s="155"/>
      <c r="D253" s="472" t="s">
        <v>262</v>
      </c>
      <c r="E253" s="156"/>
      <c r="F253" s="156"/>
      <c r="G253" s="156"/>
      <c r="H253" s="155"/>
      <c r="I253" s="358"/>
    </row>
    <row r="254" spans="1:12" ht="15" hidden="1" x14ac:dyDescent="0.25">
      <c r="A254" s="155"/>
      <c r="B254" s="155"/>
      <c r="C254" s="354" t="s">
        <v>239</v>
      </c>
      <c r="D254" s="353" t="s">
        <v>231</v>
      </c>
      <c r="E254" s="353" t="s">
        <v>224</v>
      </c>
      <c r="F254" s="353" t="s">
        <v>225</v>
      </c>
      <c r="G254" s="156"/>
      <c r="H254" s="155"/>
      <c r="I254" s="358"/>
    </row>
    <row r="255" spans="1:12" ht="15" hidden="1" x14ac:dyDescent="0.25">
      <c r="A255" s="155" t="s">
        <v>67</v>
      </c>
      <c r="B255" s="155"/>
      <c r="C255" s="354"/>
      <c r="D255" s="156" t="s">
        <v>61</v>
      </c>
      <c r="E255" s="156" t="s">
        <v>62</v>
      </c>
      <c r="F255" s="156" t="s">
        <v>63</v>
      </c>
      <c r="G255" s="156"/>
      <c r="H255" s="156" t="s">
        <v>34</v>
      </c>
      <c r="I255" s="359" t="s">
        <v>65</v>
      </c>
      <c r="K255" s="155"/>
      <c r="L255" s="184" t="s">
        <v>66</v>
      </c>
    </row>
    <row r="256" spans="1:12" ht="15" hidden="1" x14ac:dyDescent="0.25">
      <c r="A256" s="155">
        <v>1</v>
      </c>
      <c r="B256" s="155">
        <v>3</v>
      </c>
      <c r="C256" s="205" t="s">
        <v>118</v>
      </c>
      <c r="D256" s="156"/>
      <c r="E256" s="156"/>
      <c r="F256" s="156"/>
      <c r="G256" s="156"/>
      <c r="H256" s="156">
        <f>D256+E256+F256</f>
        <v>0</v>
      </c>
      <c r="I256" s="359">
        <f t="shared" ref="I256:I264" si="80">H256/B256</f>
        <v>0</v>
      </c>
      <c r="K256" s="155">
        <v>1</v>
      </c>
      <c r="L256" s="184">
        <f t="shared" ref="L256:L264" si="81">ROUNDUP(I256,0)</f>
        <v>0</v>
      </c>
    </row>
    <row r="257" spans="1:12" ht="15" hidden="1" x14ac:dyDescent="0.25">
      <c r="A257" s="155">
        <v>2</v>
      </c>
      <c r="B257" s="155">
        <f>B256</f>
        <v>3</v>
      </c>
      <c r="C257" s="205" t="s">
        <v>73</v>
      </c>
      <c r="D257" s="156">
        <v>10</v>
      </c>
      <c r="E257" s="156">
        <v>10</v>
      </c>
      <c r="F257" s="156">
        <v>14</v>
      </c>
      <c r="G257" s="156"/>
      <c r="H257" s="156">
        <f t="shared" ref="H257:H264" si="82">D257+E257+F257</f>
        <v>34</v>
      </c>
      <c r="I257" s="359">
        <f t="shared" si="80"/>
        <v>11.333333333333334</v>
      </c>
      <c r="K257" s="155">
        <v>2</v>
      </c>
      <c r="L257" s="184">
        <f t="shared" si="81"/>
        <v>12</v>
      </c>
    </row>
    <row r="258" spans="1:12" ht="15" hidden="1" x14ac:dyDescent="0.25">
      <c r="A258" s="155">
        <v>3</v>
      </c>
      <c r="B258" s="155">
        <f t="shared" ref="B258:B263" si="83">B257</f>
        <v>3</v>
      </c>
      <c r="C258" s="205" t="s">
        <v>147</v>
      </c>
      <c r="D258" s="156">
        <v>24</v>
      </c>
      <c r="E258" s="156">
        <v>22</v>
      </c>
      <c r="F258" s="156">
        <v>23</v>
      </c>
      <c r="G258" s="156"/>
      <c r="H258" s="156">
        <f t="shared" si="82"/>
        <v>69</v>
      </c>
      <c r="I258" s="359">
        <f t="shared" si="80"/>
        <v>23</v>
      </c>
      <c r="K258" s="155">
        <v>3</v>
      </c>
      <c r="L258" s="184">
        <f t="shared" si="81"/>
        <v>23</v>
      </c>
    </row>
    <row r="259" spans="1:12" ht="15" hidden="1" x14ac:dyDescent="0.25">
      <c r="A259" s="155">
        <v>4</v>
      </c>
      <c r="B259" s="155">
        <f t="shared" si="83"/>
        <v>3</v>
      </c>
      <c r="C259" s="205" t="s">
        <v>116</v>
      </c>
      <c r="D259" s="156">
        <v>12</v>
      </c>
      <c r="E259" s="156">
        <v>15</v>
      </c>
      <c r="F259" s="156">
        <v>16</v>
      </c>
      <c r="G259" s="156"/>
      <c r="H259" s="156">
        <f t="shared" si="82"/>
        <v>43</v>
      </c>
      <c r="I259" s="359">
        <f t="shared" si="80"/>
        <v>14.333333333333334</v>
      </c>
      <c r="K259" s="155">
        <v>4</v>
      </c>
      <c r="L259" s="184">
        <f t="shared" si="81"/>
        <v>15</v>
      </c>
    </row>
    <row r="260" spans="1:12" ht="15" hidden="1" x14ac:dyDescent="0.25">
      <c r="A260" s="155">
        <v>5</v>
      </c>
      <c r="B260" s="155">
        <f t="shared" si="83"/>
        <v>3</v>
      </c>
      <c r="C260" s="205" t="s">
        <v>72</v>
      </c>
      <c r="D260" s="170">
        <v>10</v>
      </c>
      <c r="E260" s="170">
        <v>12</v>
      </c>
      <c r="F260" s="170">
        <v>18</v>
      </c>
      <c r="G260" s="156"/>
      <c r="H260" s="156">
        <f t="shared" si="82"/>
        <v>40</v>
      </c>
      <c r="I260" s="359">
        <f t="shared" si="80"/>
        <v>13.333333333333334</v>
      </c>
      <c r="K260" s="155">
        <v>5</v>
      </c>
      <c r="L260" s="184">
        <f t="shared" si="81"/>
        <v>14</v>
      </c>
    </row>
    <row r="261" spans="1:12" ht="15" hidden="1" x14ac:dyDescent="0.25">
      <c r="A261" s="155">
        <v>6</v>
      </c>
      <c r="B261" s="155">
        <f t="shared" si="83"/>
        <v>3</v>
      </c>
      <c r="C261" s="205" t="s">
        <v>179</v>
      </c>
      <c r="D261" s="170">
        <v>57</v>
      </c>
      <c r="E261" s="170">
        <v>55</v>
      </c>
      <c r="F261" s="170">
        <v>52</v>
      </c>
      <c r="G261" s="156"/>
      <c r="H261" s="156">
        <f t="shared" si="82"/>
        <v>164</v>
      </c>
      <c r="I261" s="359">
        <f t="shared" si="80"/>
        <v>54.666666666666664</v>
      </c>
      <c r="K261" s="155">
        <v>6</v>
      </c>
      <c r="L261" s="184">
        <f t="shared" si="81"/>
        <v>55</v>
      </c>
    </row>
    <row r="262" spans="1:12" ht="15" hidden="1" x14ac:dyDescent="0.25">
      <c r="A262" s="155">
        <v>7</v>
      </c>
      <c r="B262" s="155">
        <f t="shared" si="83"/>
        <v>3</v>
      </c>
      <c r="C262" s="205" t="s">
        <v>181</v>
      </c>
      <c r="D262" s="156">
        <v>42</v>
      </c>
      <c r="E262" s="156">
        <v>44</v>
      </c>
      <c r="F262" s="156">
        <v>44</v>
      </c>
      <c r="G262" s="156"/>
      <c r="H262" s="156">
        <f t="shared" si="82"/>
        <v>130</v>
      </c>
      <c r="I262" s="359">
        <f t="shared" si="80"/>
        <v>43.333333333333336</v>
      </c>
      <c r="K262" s="155">
        <v>7</v>
      </c>
      <c r="L262" s="184">
        <f t="shared" si="81"/>
        <v>44</v>
      </c>
    </row>
    <row r="263" spans="1:12" ht="15" hidden="1" x14ac:dyDescent="0.25">
      <c r="A263" s="155">
        <v>8</v>
      </c>
      <c r="B263" s="155">
        <f t="shared" si="83"/>
        <v>3</v>
      </c>
      <c r="C263" s="205" t="s">
        <v>173</v>
      </c>
      <c r="D263" s="156">
        <v>48</v>
      </c>
      <c r="E263" s="156">
        <v>42</v>
      </c>
      <c r="F263" s="156">
        <v>42</v>
      </c>
      <c r="G263" s="156"/>
      <c r="H263" s="156">
        <f t="shared" si="82"/>
        <v>132</v>
      </c>
      <c r="I263" s="359">
        <f t="shared" si="80"/>
        <v>44</v>
      </c>
      <c r="K263" s="155">
        <v>8</v>
      </c>
      <c r="L263" s="184">
        <f t="shared" si="81"/>
        <v>44</v>
      </c>
    </row>
    <row r="264" spans="1:12" ht="15" hidden="1" x14ac:dyDescent="0.25">
      <c r="A264" s="361">
        <v>9</v>
      </c>
      <c r="B264">
        <v>3</v>
      </c>
      <c r="C264" s="205" t="s">
        <v>180</v>
      </c>
      <c r="D264" s="362">
        <v>60</v>
      </c>
      <c r="E264" s="362">
        <v>60</v>
      </c>
      <c r="F264" s="362">
        <v>54</v>
      </c>
      <c r="G264" s="362"/>
      <c r="H264" s="156">
        <f t="shared" si="82"/>
        <v>174</v>
      </c>
      <c r="I264" s="359">
        <f t="shared" si="80"/>
        <v>58</v>
      </c>
      <c r="K264" s="361">
        <v>9</v>
      </c>
      <c r="L264" s="184">
        <f t="shared" si="81"/>
        <v>58</v>
      </c>
    </row>
    <row r="265" spans="1:12" hidden="1" x14ac:dyDescent="0.2"/>
    <row r="266" spans="1:12" ht="15" hidden="1" x14ac:dyDescent="0.25">
      <c r="A266" s="569" t="s">
        <v>268</v>
      </c>
      <c r="B266" s="155"/>
      <c r="D266" s="570" t="s">
        <v>241</v>
      </c>
      <c r="E266" s="156"/>
      <c r="F266" s="156"/>
      <c r="G266" s="156"/>
      <c r="H266" s="155"/>
      <c r="I266" s="358"/>
    </row>
    <row r="267" spans="1:12" ht="15" hidden="1" x14ac:dyDescent="0.25">
      <c r="A267" s="155"/>
      <c r="B267" s="155"/>
      <c r="C267" s="354" t="s">
        <v>244</v>
      </c>
      <c r="D267" s="353" t="s">
        <v>231</v>
      </c>
      <c r="E267" s="353" t="s">
        <v>224</v>
      </c>
      <c r="F267" s="353" t="s">
        <v>225</v>
      </c>
      <c r="G267" s="156"/>
      <c r="H267" s="155"/>
      <c r="I267" s="358"/>
    </row>
    <row r="268" spans="1:12" ht="15" hidden="1" x14ac:dyDescent="0.25">
      <c r="A268" s="155" t="s">
        <v>67</v>
      </c>
      <c r="B268" s="155"/>
      <c r="C268" s="354"/>
      <c r="D268" s="156" t="s">
        <v>61</v>
      </c>
      <c r="E268" s="156" t="s">
        <v>62</v>
      </c>
      <c r="F268" s="156" t="s">
        <v>63</v>
      </c>
      <c r="G268" s="156"/>
      <c r="H268" s="156" t="s">
        <v>34</v>
      </c>
      <c r="I268" s="359" t="s">
        <v>65</v>
      </c>
      <c r="K268" s="155"/>
      <c r="L268" s="184" t="s">
        <v>66</v>
      </c>
    </row>
    <row r="269" spans="1:12" ht="15" hidden="1" x14ac:dyDescent="0.25">
      <c r="A269" s="155">
        <v>1</v>
      </c>
      <c r="B269" s="155">
        <v>3</v>
      </c>
      <c r="C269" s="205" t="s">
        <v>207</v>
      </c>
      <c r="D269" s="570">
        <v>-1</v>
      </c>
      <c r="E269" s="156">
        <v>-1</v>
      </c>
      <c r="F269" s="156">
        <v>-1</v>
      </c>
      <c r="G269" s="156"/>
      <c r="H269" s="156">
        <f>D269+E269+F269</f>
        <v>-3</v>
      </c>
      <c r="I269" s="359">
        <f t="shared" ref="I269:I279" si="84">H269/B269</f>
        <v>-1</v>
      </c>
      <c r="K269" s="155">
        <v>1</v>
      </c>
      <c r="L269" s="184">
        <f t="shared" ref="L269:L279" si="85">ROUNDUP(I269,0)</f>
        <v>-1</v>
      </c>
    </row>
    <row r="270" spans="1:12" ht="15" hidden="1" x14ac:dyDescent="0.25">
      <c r="A270" s="155">
        <v>2</v>
      </c>
      <c r="B270" s="155">
        <f>B269</f>
        <v>3</v>
      </c>
      <c r="C270" s="205" t="s">
        <v>96</v>
      </c>
      <c r="D270" s="156">
        <v>54</v>
      </c>
      <c r="E270" s="156">
        <v>54</v>
      </c>
      <c r="F270" s="156">
        <v>54</v>
      </c>
      <c r="G270" s="156"/>
      <c r="H270" s="156">
        <f t="shared" ref="H270:H279" si="86">D270+E270+F270</f>
        <v>162</v>
      </c>
      <c r="I270" s="359">
        <f t="shared" si="84"/>
        <v>54</v>
      </c>
      <c r="K270" s="155">
        <v>2</v>
      </c>
      <c r="L270" s="184">
        <f t="shared" si="85"/>
        <v>54</v>
      </c>
    </row>
    <row r="271" spans="1:12" ht="15" hidden="1" x14ac:dyDescent="0.25">
      <c r="A271" s="155">
        <v>3</v>
      </c>
      <c r="B271" s="155">
        <f t="shared" ref="B271:B276" si="87">B270</f>
        <v>3</v>
      </c>
      <c r="C271" s="206" t="s">
        <v>97</v>
      </c>
      <c r="D271" s="156">
        <v>56</v>
      </c>
      <c r="E271" s="156">
        <v>58</v>
      </c>
      <c r="F271" s="156">
        <v>64</v>
      </c>
      <c r="G271" s="156"/>
      <c r="H271" s="156">
        <f t="shared" si="86"/>
        <v>178</v>
      </c>
      <c r="I271" s="359">
        <f t="shared" si="84"/>
        <v>59.333333333333336</v>
      </c>
      <c r="K271" s="155">
        <v>3</v>
      </c>
      <c r="L271" s="184">
        <f t="shared" si="85"/>
        <v>60</v>
      </c>
    </row>
    <row r="272" spans="1:12" ht="15" hidden="1" x14ac:dyDescent="0.25">
      <c r="A272" s="155">
        <v>4</v>
      </c>
      <c r="B272" s="155">
        <f t="shared" si="87"/>
        <v>3</v>
      </c>
      <c r="C272" s="206" t="s">
        <v>101</v>
      </c>
      <c r="D272" s="156">
        <v>44</v>
      </c>
      <c r="E272" s="156">
        <v>32</v>
      </c>
      <c r="F272" s="156">
        <v>30</v>
      </c>
      <c r="G272" s="156"/>
      <c r="H272" s="156">
        <f t="shared" si="86"/>
        <v>106</v>
      </c>
      <c r="I272" s="359">
        <f t="shared" si="84"/>
        <v>35.333333333333336</v>
      </c>
      <c r="K272" s="155">
        <v>4</v>
      </c>
      <c r="L272" s="184">
        <f t="shared" si="85"/>
        <v>36</v>
      </c>
    </row>
    <row r="273" spans="1:12" ht="15" hidden="1" x14ac:dyDescent="0.25">
      <c r="A273" s="155">
        <v>5</v>
      </c>
      <c r="B273" s="155">
        <f t="shared" si="87"/>
        <v>3</v>
      </c>
      <c r="C273" s="206" t="s">
        <v>102</v>
      </c>
      <c r="D273" s="170">
        <v>28</v>
      </c>
      <c r="E273" s="170">
        <v>22</v>
      </c>
      <c r="F273" s="170">
        <v>24</v>
      </c>
      <c r="G273" s="156"/>
      <c r="H273" s="156">
        <f t="shared" si="86"/>
        <v>74</v>
      </c>
      <c r="I273" s="359">
        <f t="shared" si="84"/>
        <v>24.666666666666668</v>
      </c>
      <c r="K273" s="155">
        <v>5</v>
      </c>
      <c r="L273" s="184">
        <f t="shared" si="85"/>
        <v>25</v>
      </c>
    </row>
    <row r="274" spans="1:12" ht="15" hidden="1" x14ac:dyDescent="0.25">
      <c r="A274" s="155">
        <v>6</v>
      </c>
      <c r="B274" s="155">
        <f t="shared" si="87"/>
        <v>3</v>
      </c>
      <c r="C274" s="206" t="s">
        <v>103</v>
      </c>
      <c r="D274" s="574">
        <v>-1</v>
      </c>
      <c r="E274" s="170">
        <v>-1</v>
      </c>
      <c r="F274" s="170">
        <v>-1</v>
      </c>
      <c r="G274" s="156"/>
      <c r="H274" s="156">
        <f t="shared" si="86"/>
        <v>-3</v>
      </c>
      <c r="I274" s="359">
        <f t="shared" si="84"/>
        <v>-1</v>
      </c>
      <c r="K274" s="155">
        <v>6</v>
      </c>
      <c r="L274" s="184">
        <f t="shared" si="85"/>
        <v>-1</v>
      </c>
    </row>
    <row r="275" spans="1:12" ht="15" hidden="1" x14ac:dyDescent="0.25">
      <c r="A275" s="155">
        <v>7</v>
      </c>
      <c r="B275" s="155">
        <f t="shared" si="87"/>
        <v>3</v>
      </c>
      <c r="C275" s="205" t="s">
        <v>127</v>
      </c>
      <c r="D275" s="156">
        <v>16</v>
      </c>
      <c r="E275" s="156">
        <v>16</v>
      </c>
      <c r="F275" s="156">
        <v>15</v>
      </c>
      <c r="G275" s="156"/>
      <c r="H275" s="156">
        <f t="shared" si="86"/>
        <v>47</v>
      </c>
      <c r="I275" s="359">
        <f t="shared" si="84"/>
        <v>15.666666666666666</v>
      </c>
      <c r="K275" s="155">
        <v>7</v>
      </c>
      <c r="L275" s="184">
        <f t="shared" si="85"/>
        <v>16</v>
      </c>
    </row>
    <row r="276" spans="1:12" ht="15" hidden="1" x14ac:dyDescent="0.25">
      <c r="A276" s="155">
        <v>8</v>
      </c>
      <c r="B276" s="155">
        <f t="shared" si="87"/>
        <v>3</v>
      </c>
      <c r="C276" s="205" t="s">
        <v>128</v>
      </c>
      <c r="D276" s="156">
        <v>14</v>
      </c>
      <c r="E276" s="156">
        <v>14</v>
      </c>
      <c r="F276" s="156">
        <v>12</v>
      </c>
      <c r="G276" s="156"/>
      <c r="H276" s="156">
        <f t="shared" si="86"/>
        <v>40</v>
      </c>
      <c r="I276" s="359">
        <f t="shared" si="84"/>
        <v>13.333333333333334</v>
      </c>
      <c r="K276" s="155">
        <v>8</v>
      </c>
      <c r="L276" s="184">
        <f t="shared" si="85"/>
        <v>14</v>
      </c>
    </row>
    <row r="277" spans="1:12" ht="15" hidden="1" x14ac:dyDescent="0.25">
      <c r="A277" s="361">
        <v>9</v>
      </c>
      <c r="B277">
        <v>3</v>
      </c>
      <c r="C277" s="205" t="s">
        <v>129</v>
      </c>
      <c r="D277" s="362">
        <v>0</v>
      </c>
      <c r="E277" s="362">
        <v>0</v>
      </c>
      <c r="F277" s="362">
        <v>0</v>
      </c>
      <c r="G277" s="362"/>
      <c r="H277" s="156">
        <f t="shared" si="86"/>
        <v>0</v>
      </c>
      <c r="I277" s="359">
        <f t="shared" si="84"/>
        <v>0</v>
      </c>
      <c r="K277" s="155">
        <v>9</v>
      </c>
      <c r="L277" s="184">
        <f t="shared" si="85"/>
        <v>0</v>
      </c>
    </row>
    <row r="278" spans="1:12" ht="15" hidden="1" x14ac:dyDescent="0.25">
      <c r="A278" s="361">
        <v>10</v>
      </c>
      <c r="B278">
        <v>3</v>
      </c>
      <c r="C278" s="205" t="s">
        <v>130</v>
      </c>
      <c r="D278" s="362">
        <v>0</v>
      </c>
      <c r="E278" s="362">
        <v>0</v>
      </c>
      <c r="F278" s="362">
        <v>0</v>
      </c>
      <c r="G278" s="362"/>
      <c r="H278" s="156">
        <f t="shared" si="86"/>
        <v>0</v>
      </c>
      <c r="I278" s="359">
        <f t="shared" si="84"/>
        <v>0</v>
      </c>
      <c r="K278" s="155">
        <v>10</v>
      </c>
      <c r="L278" s="184">
        <f t="shared" si="85"/>
        <v>0</v>
      </c>
    </row>
    <row r="279" spans="1:12" ht="15" hidden="1" x14ac:dyDescent="0.25">
      <c r="A279" s="361">
        <v>11</v>
      </c>
      <c r="B279">
        <v>3</v>
      </c>
      <c r="C279" s="205" t="s">
        <v>108</v>
      </c>
      <c r="D279" s="362">
        <v>12</v>
      </c>
      <c r="E279" s="362">
        <v>12</v>
      </c>
      <c r="F279" s="362">
        <v>10</v>
      </c>
      <c r="G279" s="362"/>
      <c r="H279" s="156">
        <f t="shared" si="86"/>
        <v>34</v>
      </c>
      <c r="I279" s="359">
        <f t="shared" si="84"/>
        <v>11.333333333333334</v>
      </c>
      <c r="K279" s="155">
        <v>11</v>
      </c>
      <c r="L279" s="184">
        <f t="shared" si="85"/>
        <v>12</v>
      </c>
    </row>
    <row r="280" spans="1:12" hidden="1" x14ac:dyDescent="0.2"/>
    <row r="281" spans="1:12" hidden="1" x14ac:dyDescent="0.2"/>
    <row r="282" spans="1:12" ht="15" hidden="1" x14ac:dyDescent="0.25">
      <c r="A282" s="569" t="s">
        <v>264</v>
      </c>
      <c r="B282" s="155"/>
      <c r="D282" s="570" t="s">
        <v>241</v>
      </c>
      <c r="E282" s="156"/>
      <c r="F282" s="156"/>
      <c r="G282" s="156"/>
      <c r="H282" s="155"/>
      <c r="I282" s="358"/>
    </row>
    <row r="283" spans="1:12" ht="15" hidden="1" x14ac:dyDescent="0.25">
      <c r="A283" s="155"/>
      <c r="B283" s="155"/>
      <c r="C283" s="354" t="s">
        <v>244</v>
      </c>
      <c r="D283" s="353" t="s">
        <v>231</v>
      </c>
      <c r="E283" s="353" t="s">
        <v>224</v>
      </c>
      <c r="F283" s="353" t="s">
        <v>225</v>
      </c>
      <c r="G283" s="156"/>
      <c r="H283" s="155"/>
      <c r="I283" s="358"/>
    </row>
    <row r="284" spans="1:12" ht="15" hidden="1" x14ac:dyDescent="0.25">
      <c r="A284" s="155" t="s">
        <v>67</v>
      </c>
      <c r="B284" s="155"/>
      <c r="C284" s="354"/>
      <c r="D284" s="156" t="s">
        <v>61</v>
      </c>
      <c r="E284" s="156" t="s">
        <v>62</v>
      </c>
      <c r="F284" s="156" t="s">
        <v>63</v>
      </c>
      <c r="G284" s="156"/>
      <c r="H284" s="156" t="s">
        <v>34</v>
      </c>
      <c r="I284" s="359" t="s">
        <v>65</v>
      </c>
      <c r="K284" s="155"/>
      <c r="L284" s="184" t="s">
        <v>66</v>
      </c>
    </row>
    <row r="285" spans="1:12" ht="15" hidden="1" x14ac:dyDescent="0.25">
      <c r="A285" s="155">
        <v>1</v>
      </c>
      <c r="B285" s="155">
        <v>3</v>
      </c>
      <c r="C285" s="205" t="s">
        <v>114</v>
      </c>
      <c r="D285" s="570">
        <v>34</v>
      </c>
      <c r="E285" s="156">
        <v>34</v>
      </c>
      <c r="F285" s="156">
        <v>34</v>
      </c>
      <c r="G285" s="156"/>
      <c r="H285" s="156">
        <f>D285+E285+F285</f>
        <v>102</v>
      </c>
      <c r="I285" s="359">
        <f t="shared" ref="I285:I290" si="88">H285/B285</f>
        <v>34</v>
      </c>
      <c r="K285" s="155">
        <v>1</v>
      </c>
      <c r="L285" s="184">
        <f t="shared" ref="L285:L290" si="89">ROUNDUP(I285,0)</f>
        <v>34</v>
      </c>
    </row>
    <row r="286" spans="1:12" ht="15" hidden="1" x14ac:dyDescent="0.25">
      <c r="A286" s="155">
        <v>2</v>
      </c>
      <c r="B286" s="155">
        <f>B285</f>
        <v>3</v>
      </c>
      <c r="C286" s="242" t="s">
        <v>70</v>
      </c>
      <c r="D286" s="156">
        <v>62</v>
      </c>
      <c r="E286" s="156">
        <v>70</v>
      </c>
      <c r="F286" s="156">
        <v>74</v>
      </c>
      <c r="G286" s="156"/>
      <c r="H286" s="156">
        <f t="shared" ref="H286:H290" si="90">D286+E286+F286</f>
        <v>206</v>
      </c>
      <c r="I286" s="359">
        <f t="shared" si="88"/>
        <v>68.666666666666671</v>
      </c>
      <c r="K286" s="155">
        <v>2</v>
      </c>
      <c r="L286" s="184">
        <f t="shared" si="89"/>
        <v>69</v>
      </c>
    </row>
    <row r="287" spans="1:12" ht="15" hidden="1" x14ac:dyDescent="0.25">
      <c r="A287" s="155">
        <v>3</v>
      </c>
      <c r="B287" s="155">
        <f t="shared" ref="B287:B290" si="91">B286</f>
        <v>3</v>
      </c>
      <c r="C287" s="205" t="s">
        <v>113</v>
      </c>
      <c r="D287" s="156">
        <v>74</v>
      </c>
      <c r="E287" s="156">
        <v>80</v>
      </c>
      <c r="F287" s="156">
        <v>84</v>
      </c>
      <c r="G287" s="156"/>
      <c r="H287" s="156">
        <f t="shared" si="90"/>
        <v>238</v>
      </c>
      <c r="I287" s="359">
        <f t="shared" si="88"/>
        <v>79.333333333333329</v>
      </c>
      <c r="K287" s="155">
        <v>3</v>
      </c>
      <c r="L287" s="184">
        <f t="shared" si="89"/>
        <v>80</v>
      </c>
    </row>
    <row r="288" spans="1:12" ht="15" hidden="1" x14ac:dyDescent="0.25">
      <c r="A288" s="155">
        <v>4</v>
      </c>
      <c r="B288" s="155">
        <f t="shared" si="91"/>
        <v>3</v>
      </c>
      <c r="C288" s="205" t="s">
        <v>111</v>
      </c>
      <c r="D288" s="156">
        <v>30</v>
      </c>
      <c r="E288" s="156">
        <v>27</v>
      </c>
      <c r="F288" s="156">
        <v>30</v>
      </c>
      <c r="G288" s="156"/>
      <c r="H288" s="156">
        <f t="shared" si="90"/>
        <v>87</v>
      </c>
      <c r="I288" s="359">
        <f t="shared" si="88"/>
        <v>29</v>
      </c>
      <c r="K288" s="155">
        <v>4</v>
      </c>
      <c r="L288" s="184">
        <f t="shared" si="89"/>
        <v>29</v>
      </c>
    </row>
    <row r="289" spans="1:12" ht="15" hidden="1" x14ac:dyDescent="0.25">
      <c r="A289" s="155">
        <v>5</v>
      </c>
      <c r="B289" s="155">
        <f t="shared" si="91"/>
        <v>3</v>
      </c>
      <c r="C289" s="205" t="s">
        <v>112</v>
      </c>
      <c r="D289" s="170">
        <v>-1</v>
      </c>
      <c r="E289" s="170">
        <v>-1</v>
      </c>
      <c r="F289" s="170">
        <v>-1</v>
      </c>
      <c r="G289" s="156"/>
      <c r="H289" s="156">
        <f t="shared" si="90"/>
        <v>-3</v>
      </c>
      <c r="I289" s="359">
        <f t="shared" si="88"/>
        <v>-1</v>
      </c>
      <c r="K289" s="155">
        <v>5</v>
      </c>
      <c r="L289" s="184">
        <f t="shared" si="89"/>
        <v>-1</v>
      </c>
    </row>
    <row r="290" spans="1:12" ht="15" hidden="1" x14ac:dyDescent="0.25">
      <c r="A290" s="155">
        <v>6</v>
      </c>
      <c r="B290" s="155">
        <f t="shared" si="91"/>
        <v>3</v>
      </c>
      <c r="C290" s="205" t="s">
        <v>183</v>
      </c>
      <c r="D290" s="574">
        <v>90</v>
      </c>
      <c r="E290" s="170">
        <v>95</v>
      </c>
      <c r="F290" s="170">
        <v>95</v>
      </c>
      <c r="G290" s="156"/>
      <c r="H290" s="156">
        <f t="shared" si="90"/>
        <v>280</v>
      </c>
      <c r="I290" s="359">
        <f t="shared" si="88"/>
        <v>93.333333333333329</v>
      </c>
      <c r="K290" s="155">
        <v>6</v>
      </c>
      <c r="L290" s="184">
        <f t="shared" si="89"/>
        <v>94</v>
      </c>
    </row>
    <row r="292" spans="1:12" hidden="1" x14ac:dyDescent="0.2"/>
    <row r="293" spans="1:12" ht="15" hidden="1" x14ac:dyDescent="0.25">
      <c r="A293" s="569" t="s">
        <v>272</v>
      </c>
      <c r="B293" s="155"/>
      <c r="D293" s="570" t="s">
        <v>241</v>
      </c>
      <c r="E293" s="156"/>
      <c r="F293" s="156"/>
      <c r="G293" s="156"/>
      <c r="H293" s="155"/>
      <c r="I293" s="358"/>
    </row>
    <row r="294" spans="1:12" ht="15" hidden="1" x14ac:dyDescent="0.25">
      <c r="A294" s="155"/>
      <c r="B294" s="155"/>
      <c r="C294" s="354" t="s">
        <v>239</v>
      </c>
      <c r="D294" s="353" t="s">
        <v>231</v>
      </c>
      <c r="E294" s="353" t="s">
        <v>224</v>
      </c>
      <c r="F294" s="353" t="s">
        <v>225</v>
      </c>
      <c r="G294" s="156"/>
      <c r="H294" s="155"/>
      <c r="I294" s="358"/>
    </row>
    <row r="295" spans="1:12" ht="15" hidden="1" x14ac:dyDescent="0.25">
      <c r="A295" s="155" t="s">
        <v>67</v>
      </c>
      <c r="B295" s="155"/>
      <c r="C295" s="354"/>
      <c r="D295" s="156" t="s">
        <v>61</v>
      </c>
      <c r="E295" s="156" t="s">
        <v>62</v>
      </c>
      <c r="F295" s="156" t="s">
        <v>63</v>
      </c>
      <c r="G295" s="156"/>
      <c r="H295" s="156" t="s">
        <v>34</v>
      </c>
      <c r="I295" s="359" t="s">
        <v>65</v>
      </c>
      <c r="K295" s="155"/>
      <c r="L295" s="184" t="s">
        <v>66</v>
      </c>
    </row>
    <row r="296" spans="1:12" ht="15" hidden="1" x14ac:dyDescent="0.25">
      <c r="A296" s="155">
        <v>1</v>
      </c>
      <c r="B296" s="155">
        <v>3</v>
      </c>
      <c r="C296" s="205" t="s">
        <v>207</v>
      </c>
      <c r="D296" s="570">
        <v>-1</v>
      </c>
      <c r="E296" s="156">
        <v>-1</v>
      </c>
      <c r="F296" s="156">
        <v>-1</v>
      </c>
      <c r="G296" s="156"/>
      <c r="H296" s="156">
        <f>D296+E296+F296</f>
        <v>-3</v>
      </c>
      <c r="I296" s="359">
        <f t="shared" ref="I296:I306" si="92">H296/B296</f>
        <v>-1</v>
      </c>
      <c r="K296" s="155">
        <v>1</v>
      </c>
      <c r="L296" s="184">
        <f t="shared" ref="L296:L306" si="93">ROUNDUP(I296,0)</f>
        <v>-1</v>
      </c>
    </row>
    <row r="297" spans="1:12" ht="15" hidden="1" x14ac:dyDescent="0.25">
      <c r="A297" s="155">
        <v>2</v>
      </c>
      <c r="B297" s="155">
        <f>B296</f>
        <v>3</v>
      </c>
      <c r="C297" s="206" t="s">
        <v>103</v>
      </c>
      <c r="D297" s="156">
        <v>46</v>
      </c>
      <c r="E297" s="156">
        <v>35</v>
      </c>
      <c r="F297" s="156">
        <v>34</v>
      </c>
      <c r="G297" s="156"/>
      <c r="H297" s="156">
        <f t="shared" ref="H297:H306" si="94">D297+E297+F297</f>
        <v>115</v>
      </c>
      <c r="I297" s="359">
        <f t="shared" si="92"/>
        <v>38.333333333333336</v>
      </c>
      <c r="K297" s="155">
        <v>2</v>
      </c>
      <c r="L297" s="184">
        <f t="shared" si="93"/>
        <v>39</v>
      </c>
    </row>
    <row r="298" spans="1:12" ht="15" hidden="1" x14ac:dyDescent="0.25">
      <c r="A298" s="155">
        <v>3</v>
      </c>
      <c r="B298" s="155">
        <f t="shared" ref="B298:B303" si="95">B297</f>
        <v>3</v>
      </c>
      <c r="C298" s="205" t="s">
        <v>129</v>
      </c>
      <c r="D298" s="156">
        <v>15</v>
      </c>
      <c r="E298" s="156">
        <v>15</v>
      </c>
      <c r="F298" s="156">
        <v>14</v>
      </c>
      <c r="G298" s="156"/>
      <c r="H298" s="156">
        <f t="shared" si="94"/>
        <v>44</v>
      </c>
      <c r="I298" s="359">
        <f t="shared" si="92"/>
        <v>14.666666666666666</v>
      </c>
      <c r="K298" s="155">
        <v>3</v>
      </c>
      <c r="L298" s="184">
        <f t="shared" si="93"/>
        <v>15</v>
      </c>
    </row>
    <row r="299" spans="1:12" ht="15" hidden="1" x14ac:dyDescent="0.25">
      <c r="A299" s="155">
        <v>4</v>
      </c>
      <c r="B299" s="155">
        <f t="shared" si="95"/>
        <v>3</v>
      </c>
      <c r="C299" s="205" t="s">
        <v>130</v>
      </c>
      <c r="D299" s="156">
        <v>0</v>
      </c>
      <c r="E299" s="156">
        <v>0</v>
      </c>
      <c r="F299" s="156">
        <v>0</v>
      </c>
      <c r="G299" s="156"/>
      <c r="H299" s="156">
        <f t="shared" si="94"/>
        <v>0</v>
      </c>
      <c r="I299" s="359">
        <f t="shared" si="92"/>
        <v>0</v>
      </c>
      <c r="K299" s="155">
        <v>4</v>
      </c>
      <c r="L299" s="184">
        <f t="shared" si="93"/>
        <v>0</v>
      </c>
    </row>
    <row r="300" spans="1:12" ht="15" hidden="1" x14ac:dyDescent="0.25">
      <c r="A300" s="155">
        <v>5</v>
      </c>
      <c r="B300" s="155">
        <f t="shared" si="95"/>
        <v>3</v>
      </c>
      <c r="C300" s="205" t="s">
        <v>108</v>
      </c>
      <c r="D300" s="170">
        <v>26</v>
      </c>
      <c r="E300" s="170">
        <v>19</v>
      </c>
      <c r="F300" s="170">
        <v>20</v>
      </c>
      <c r="G300" s="156"/>
      <c r="H300" s="156">
        <f t="shared" si="94"/>
        <v>65</v>
      </c>
      <c r="I300" s="359">
        <f t="shared" si="92"/>
        <v>21.666666666666668</v>
      </c>
      <c r="K300" s="155">
        <v>5</v>
      </c>
      <c r="L300" s="184">
        <f t="shared" si="93"/>
        <v>22</v>
      </c>
    </row>
    <row r="301" spans="1:12" ht="15" hidden="1" x14ac:dyDescent="0.25">
      <c r="A301" s="155">
        <v>6</v>
      </c>
      <c r="B301" s="155">
        <f t="shared" si="95"/>
        <v>3</v>
      </c>
      <c r="C301" s="205" t="s">
        <v>128</v>
      </c>
      <c r="D301" s="574">
        <v>24</v>
      </c>
      <c r="E301" s="170">
        <v>17</v>
      </c>
      <c r="F301" s="170">
        <v>17</v>
      </c>
      <c r="G301" s="156"/>
      <c r="H301" s="156">
        <f t="shared" si="94"/>
        <v>58</v>
      </c>
      <c r="I301" s="359">
        <f t="shared" si="92"/>
        <v>19.333333333333332</v>
      </c>
      <c r="K301" s="155">
        <v>6</v>
      </c>
      <c r="L301" s="184">
        <f t="shared" si="93"/>
        <v>20</v>
      </c>
    </row>
    <row r="302" spans="1:12" ht="15" hidden="1" x14ac:dyDescent="0.25">
      <c r="A302" s="155">
        <v>7</v>
      </c>
      <c r="B302" s="155">
        <f t="shared" si="95"/>
        <v>3</v>
      </c>
      <c r="C302" s="205" t="s">
        <v>127</v>
      </c>
      <c r="D302" s="156">
        <v>24</v>
      </c>
      <c r="E302" s="156">
        <v>17</v>
      </c>
      <c r="F302" s="156">
        <v>18</v>
      </c>
      <c r="G302" s="156"/>
      <c r="H302" s="156">
        <f t="shared" si="94"/>
        <v>59</v>
      </c>
      <c r="I302" s="359">
        <f t="shared" si="92"/>
        <v>19.666666666666668</v>
      </c>
      <c r="K302" s="155">
        <v>7</v>
      </c>
      <c r="L302" s="184">
        <f t="shared" si="93"/>
        <v>20</v>
      </c>
    </row>
    <row r="303" spans="1:12" ht="15" hidden="1" x14ac:dyDescent="0.25">
      <c r="A303" s="155">
        <v>8</v>
      </c>
      <c r="B303" s="155">
        <f t="shared" si="95"/>
        <v>3</v>
      </c>
      <c r="C303" s="206" t="s">
        <v>102</v>
      </c>
      <c r="D303" s="156">
        <v>32</v>
      </c>
      <c r="E303" s="156">
        <v>28</v>
      </c>
      <c r="F303" s="156">
        <v>28</v>
      </c>
      <c r="G303" s="156"/>
      <c r="H303" s="156">
        <f t="shared" si="94"/>
        <v>88</v>
      </c>
      <c r="I303" s="359">
        <f t="shared" si="92"/>
        <v>29.333333333333332</v>
      </c>
      <c r="K303" s="155">
        <v>8</v>
      </c>
      <c r="L303" s="184">
        <f t="shared" si="93"/>
        <v>30</v>
      </c>
    </row>
    <row r="304" spans="1:12" ht="15" hidden="1" x14ac:dyDescent="0.25">
      <c r="A304" s="361">
        <v>9</v>
      </c>
      <c r="B304">
        <v>3</v>
      </c>
      <c r="C304" s="206" t="s">
        <v>101</v>
      </c>
      <c r="D304" s="362">
        <v>54</v>
      </c>
      <c r="E304" s="362">
        <v>54</v>
      </c>
      <c r="F304" s="362">
        <v>40</v>
      </c>
      <c r="G304" s="362"/>
      <c r="H304" s="156">
        <f t="shared" si="94"/>
        <v>148</v>
      </c>
      <c r="I304" s="359">
        <f t="shared" si="92"/>
        <v>49.333333333333336</v>
      </c>
      <c r="K304" s="155">
        <v>9</v>
      </c>
      <c r="L304" s="184">
        <f t="shared" si="93"/>
        <v>50</v>
      </c>
    </row>
    <row r="305" spans="1:12" ht="15" hidden="1" x14ac:dyDescent="0.25">
      <c r="A305" s="361">
        <v>10</v>
      </c>
      <c r="B305">
        <v>3</v>
      </c>
      <c r="C305" s="205" t="s">
        <v>96</v>
      </c>
      <c r="D305" s="362">
        <v>58</v>
      </c>
      <c r="E305" s="362">
        <v>60</v>
      </c>
      <c r="F305" s="362">
        <v>66</v>
      </c>
      <c r="G305" s="362"/>
      <c r="H305" s="156">
        <f t="shared" si="94"/>
        <v>184</v>
      </c>
      <c r="I305" s="359">
        <f t="shared" si="92"/>
        <v>61.333333333333336</v>
      </c>
      <c r="K305" s="155">
        <v>10</v>
      </c>
      <c r="L305" s="184">
        <f t="shared" si="93"/>
        <v>62</v>
      </c>
    </row>
    <row r="306" spans="1:12" ht="15" hidden="1" x14ac:dyDescent="0.25">
      <c r="A306" s="361">
        <v>11</v>
      </c>
      <c r="B306">
        <v>3</v>
      </c>
      <c r="C306" s="206" t="s">
        <v>97</v>
      </c>
      <c r="D306" s="362">
        <v>64</v>
      </c>
      <c r="E306" s="362">
        <v>64</v>
      </c>
      <c r="F306" s="362">
        <v>70</v>
      </c>
      <c r="G306" s="362"/>
      <c r="H306" s="156">
        <f t="shared" si="94"/>
        <v>198</v>
      </c>
      <c r="I306" s="359">
        <f t="shared" si="92"/>
        <v>66</v>
      </c>
      <c r="K306" s="155">
        <v>11</v>
      </c>
      <c r="L306" s="184">
        <f t="shared" si="93"/>
        <v>66</v>
      </c>
    </row>
    <row r="307" spans="1:12" hidden="1" x14ac:dyDescent="0.2"/>
    <row r="308" spans="1:12" hidden="1" x14ac:dyDescent="0.2"/>
    <row r="309" spans="1:12" ht="15" hidden="1" x14ac:dyDescent="0.25">
      <c r="A309" s="569" t="s">
        <v>192</v>
      </c>
      <c r="B309" s="155"/>
      <c r="D309" s="570" t="s">
        <v>241</v>
      </c>
      <c r="E309" s="156"/>
      <c r="F309" s="156"/>
      <c r="G309" s="156"/>
      <c r="H309" s="155"/>
      <c r="I309" s="358"/>
    </row>
    <row r="310" spans="1:12" ht="15" hidden="1" x14ac:dyDescent="0.25">
      <c r="A310" s="155"/>
      <c r="B310" s="155"/>
      <c r="C310" s="354" t="s">
        <v>239</v>
      </c>
      <c r="D310" s="353" t="s">
        <v>231</v>
      </c>
      <c r="E310" s="353" t="s">
        <v>224</v>
      </c>
      <c r="F310" s="353" t="s">
        <v>225</v>
      </c>
      <c r="G310" s="156"/>
      <c r="H310" s="155"/>
      <c r="I310" s="358"/>
    </row>
    <row r="311" spans="1:12" ht="15" hidden="1" x14ac:dyDescent="0.25">
      <c r="A311" s="155" t="s">
        <v>67</v>
      </c>
      <c r="B311" s="155"/>
      <c r="C311" s="354"/>
      <c r="D311" s="156" t="s">
        <v>61</v>
      </c>
      <c r="E311" s="156" t="s">
        <v>62</v>
      </c>
      <c r="F311" s="156" t="s">
        <v>63</v>
      </c>
      <c r="G311" s="156"/>
      <c r="H311" s="156" t="s">
        <v>34</v>
      </c>
      <c r="I311" s="359" t="s">
        <v>65</v>
      </c>
      <c r="K311" s="155"/>
      <c r="L311" s="184" t="s">
        <v>66</v>
      </c>
    </row>
    <row r="312" spans="1:12" ht="15" hidden="1" x14ac:dyDescent="0.25">
      <c r="A312" s="155">
        <v>1</v>
      </c>
      <c r="B312" s="155">
        <v>3</v>
      </c>
      <c r="C312" s="205" t="s">
        <v>112</v>
      </c>
      <c r="D312" s="570">
        <v>-1</v>
      </c>
      <c r="E312" s="156">
        <v>-1</v>
      </c>
      <c r="F312" s="156">
        <v>-1</v>
      </c>
      <c r="G312" s="156"/>
      <c r="H312" s="156">
        <f>D312+E312+F312</f>
        <v>-3</v>
      </c>
      <c r="I312" s="359">
        <f t="shared" ref="I312:I317" si="96">H312/B312</f>
        <v>-1</v>
      </c>
      <c r="K312" s="155">
        <v>1</v>
      </c>
      <c r="L312" s="184">
        <f t="shared" ref="L312:L317" si="97">ROUNDUP(I312,0)</f>
        <v>-1</v>
      </c>
    </row>
    <row r="313" spans="1:12" ht="15" hidden="1" x14ac:dyDescent="0.25">
      <c r="A313" s="155">
        <v>2</v>
      </c>
      <c r="B313" s="155">
        <f>B312</f>
        <v>3</v>
      </c>
      <c r="C313" s="205" t="s">
        <v>111</v>
      </c>
      <c r="D313" s="156">
        <v>30</v>
      </c>
      <c r="E313" s="156">
        <v>27</v>
      </c>
      <c r="F313" s="156">
        <v>30</v>
      </c>
      <c r="G313" s="156"/>
      <c r="H313" s="156">
        <f t="shared" ref="H313:H317" si="98">D313+E313+F313</f>
        <v>87</v>
      </c>
      <c r="I313" s="359">
        <f t="shared" si="96"/>
        <v>29</v>
      </c>
      <c r="K313" s="155">
        <v>2</v>
      </c>
      <c r="L313" s="184">
        <f t="shared" si="97"/>
        <v>29</v>
      </c>
    </row>
    <row r="314" spans="1:12" ht="15" hidden="1" x14ac:dyDescent="0.25">
      <c r="A314" s="155">
        <v>3</v>
      </c>
      <c r="B314" s="155">
        <f t="shared" ref="B314:B317" si="99">B313</f>
        <v>3</v>
      </c>
      <c r="C314" s="205" t="s">
        <v>114</v>
      </c>
      <c r="D314" s="156">
        <v>34</v>
      </c>
      <c r="E314" s="156">
        <v>34</v>
      </c>
      <c r="F314" s="156">
        <v>33</v>
      </c>
      <c r="G314" s="156"/>
      <c r="H314" s="156">
        <f t="shared" si="98"/>
        <v>101</v>
      </c>
      <c r="I314" s="359">
        <f t="shared" si="96"/>
        <v>33.666666666666664</v>
      </c>
      <c r="K314" s="155">
        <v>3</v>
      </c>
      <c r="L314" s="184">
        <f t="shared" si="97"/>
        <v>34</v>
      </c>
    </row>
    <row r="315" spans="1:12" ht="15" hidden="1" x14ac:dyDescent="0.25">
      <c r="A315" s="155">
        <v>4</v>
      </c>
      <c r="B315" s="155">
        <f t="shared" si="99"/>
        <v>3</v>
      </c>
      <c r="C315" s="242" t="s">
        <v>70</v>
      </c>
      <c r="D315" s="156">
        <v>74</v>
      </c>
      <c r="E315" s="156">
        <v>84</v>
      </c>
      <c r="F315" s="156">
        <v>90</v>
      </c>
      <c r="G315" s="156"/>
      <c r="H315" s="156">
        <f t="shared" si="98"/>
        <v>248</v>
      </c>
      <c r="I315" s="359">
        <f t="shared" si="96"/>
        <v>82.666666666666671</v>
      </c>
      <c r="K315" s="155">
        <v>4</v>
      </c>
      <c r="L315" s="184">
        <f t="shared" si="97"/>
        <v>83</v>
      </c>
    </row>
    <row r="316" spans="1:12" ht="15" hidden="1" x14ac:dyDescent="0.25">
      <c r="A316" s="155">
        <v>5</v>
      </c>
      <c r="B316" s="155">
        <f t="shared" si="99"/>
        <v>3</v>
      </c>
      <c r="C316" s="205" t="s">
        <v>113</v>
      </c>
      <c r="D316" s="170">
        <v>80</v>
      </c>
      <c r="E316" s="170">
        <v>87</v>
      </c>
      <c r="F316" s="170">
        <v>92</v>
      </c>
      <c r="G316" s="156"/>
      <c r="H316" s="156">
        <f t="shared" si="98"/>
        <v>259</v>
      </c>
      <c r="I316" s="359">
        <f t="shared" si="96"/>
        <v>86.333333333333329</v>
      </c>
      <c r="K316" s="155">
        <v>5</v>
      </c>
      <c r="L316" s="184">
        <f t="shared" si="97"/>
        <v>87</v>
      </c>
    </row>
    <row r="317" spans="1:12" ht="15" hidden="1" x14ac:dyDescent="0.25">
      <c r="A317" s="155">
        <v>6</v>
      </c>
      <c r="B317" s="155">
        <f t="shared" si="99"/>
        <v>3</v>
      </c>
      <c r="C317" s="205" t="s">
        <v>183</v>
      </c>
      <c r="D317" s="574">
        <v>96</v>
      </c>
      <c r="E317" s="170">
        <v>100</v>
      </c>
      <c r="F317" s="170">
        <v>98</v>
      </c>
      <c r="G317" s="156"/>
      <c r="H317" s="156">
        <f t="shared" si="98"/>
        <v>294</v>
      </c>
      <c r="I317" s="359">
        <f t="shared" si="96"/>
        <v>98</v>
      </c>
      <c r="K317" s="155">
        <v>6</v>
      </c>
      <c r="L317" s="184">
        <f t="shared" si="97"/>
        <v>98</v>
      </c>
    </row>
    <row r="318" spans="1:12" hidden="1" x14ac:dyDescent="0.2"/>
    <row r="319" spans="1:12" hidden="1" x14ac:dyDescent="0.2"/>
    <row r="320" spans="1:12" ht="15" hidden="1" x14ac:dyDescent="0.25">
      <c r="A320" s="569" t="s">
        <v>275</v>
      </c>
      <c r="B320" s="155"/>
      <c r="D320" s="570" t="s">
        <v>241</v>
      </c>
      <c r="E320" s="156"/>
      <c r="F320" s="156"/>
      <c r="G320" s="156"/>
      <c r="H320" s="155"/>
      <c r="I320" s="358"/>
    </row>
    <row r="321" spans="1:12" ht="15" hidden="1" x14ac:dyDescent="0.25">
      <c r="A321" s="155"/>
      <c r="B321" s="155"/>
      <c r="C321" s="354" t="s">
        <v>244</v>
      </c>
      <c r="D321" s="353" t="s">
        <v>231</v>
      </c>
      <c r="E321" s="353" t="s">
        <v>224</v>
      </c>
      <c r="F321" s="353" t="s">
        <v>225</v>
      </c>
      <c r="G321" s="156"/>
      <c r="H321" s="155"/>
      <c r="I321" s="358"/>
    </row>
    <row r="322" spans="1:12" ht="15" hidden="1" x14ac:dyDescent="0.25">
      <c r="A322" s="155" t="s">
        <v>67</v>
      </c>
      <c r="B322" s="155"/>
      <c r="C322" s="354"/>
      <c r="D322" s="156" t="s">
        <v>61</v>
      </c>
      <c r="E322" s="156" t="s">
        <v>62</v>
      </c>
      <c r="F322" s="156" t="s">
        <v>63</v>
      </c>
      <c r="G322" s="156"/>
      <c r="H322" s="156" t="s">
        <v>34</v>
      </c>
      <c r="I322" s="359" t="s">
        <v>65</v>
      </c>
      <c r="K322" s="155"/>
      <c r="L322" s="184" t="s">
        <v>66</v>
      </c>
    </row>
    <row r="323" spans="1:12" ht="15" hidden="1" x14ac:dyDescent="0.25">
      <c r="A323" s="155">
        <v>1</v>
      </c>
      <c r="B323" s="155">
        <v>3</v>
      </c>
      <c r="C323" s="260" t="s">
        <v>175</v>
      </c>
      <c r="D323" s="570">
        <v>0</v>
      </c>
      <c r="E323" s="156">
        <v>0</v>
      </c>
      <c r="F323" s="156">
        <v>0</v>
      </c>
      <c r="G323" s="156"/>
      <c r="H323" s="156">
        <f>D323+E323+F323</f>
        <v>0</v>
      </c>
      <c r="I323" s="359">
        <f t="shared" ref="I323:I330" si="100">H323/B323</f>
        <v>0</v>
      </c>
      <c r="K323" s="155">
        <v>1</v>
      </c>
      <c r="L323" s="184">
        <f t="shared" ref="L323:L330" si="101">ROUNDUP(I323,0)</f>
        <v>0</v>
      </c>
    </row>
    <row r="324" spans="1:12" ht="15" hidden="1" x14ac:dyDescent="0.25">
      <c r="A324" s="155">
        <v>2</v>
      </c>
      <c r="B324" s="155">
        <f>B323</f>
        <v>3</v>
      </c>
      <c r="C324" s="260" t="s">
        <v>178</v>
      </c>
      <c r="D324" s="156">
        <v>42</v>
      </c>
      <c r="E324" s="156">
        <v>42</v>
      </c>
      <c r="F324" s="156">
        <v>42</v>
      </c>
      <c r="G324" s="156"/>
      <c r="H324" s="156">
        <f t="shared" ref="H324:H330" si="102">D324+E324+F324</f>
        <v>126</v>
      </c>
      <c r="I324" s="359">
        <f t="shared" si="100"/>
        <v>42</v>
      </c>
      <c r="K324" s="155">
        <v>2</v>
      </c>
      <c r="L324" s="184">
        <f t="shared" si="101"/>
        <v>42</v>
      </c>
    </row>
    <row r="325" spans="1:12" ht="15" hidden="1" x14ac:dyDescent="0.25">
      <c r="A325" s="155">
        <v>3</v>
      </c>
      <c r="B325" s="155">
        <f t="shared" ref="B325:B330" si="103">B324</f>
        <v>3</v>
      </c>
      <c r="C325" s="260" t="s">
        <v>186</v>
      </c>
      <c r="D325" s="156">
        <v>54</v>
      </c>
      <c r="E325" s="156">
        <v>55</v>
      </c>
      <c r="F325" s="156">
        <v>54</v>
      </c>
      <c r="G325" s="156"/>
      <c r="H325" s="156">
        <f t="shared" si="102"/>
        <v>163</v>
      </c>
      <c r="I325" s="359">
        <f t="shared" si="100"/>
        <v>54.333333333333336</v>
      </c>
      <c r="K325" s="155">
        <v>3</v>
      </c>
      <c r="L325" s="184">
        <f t="shared" si="101"/>
        <v>55</v>
      </c>
    </row>
    <row r="326" spans="1:12" ht="15" hidden="1" x14ac:dyDescent="0.25">
      <c r="A326" s="155">
        <v>4</v>
      </c>
      <c r="B326" s="155">
        <f t="shared" si="103"/>
        <v>3</v>
      </c>
      <c r="C326" s="260" t="s">
        <v>187</v>
      </c>
      <c r="D326" s="156">
        <v>28</v>
      </c>
      <c r="E326" s="156">
        <v>30</v>
      </c>
      <c r="F326" s="156">
        <v>36</v>
      </c>
      <c r="G326" s="156"/>
      <c r="H326" s="156">
        <f t="shared" si="102"/>
        <v>94</v>
      </c>
      <c r="I326" s="359">
        <f t="shared" si="100"/>
        <v>31.333333333333332</v>
      </c>
      <c r="K326" s="155">
        <v>4</v>
      </c>
      <c r="L326" s="184">
        <f t="shared" si="101"/>
        <v>32</v>
      </c>
    </row>
    <row r="327" spans="1:12" ht="15" hidden="1" x14ac:dyDescent="0.25">
      <c r="A327" s="155">
        <v>5</v>
      </c>
      <c r="B327" s="155">
        <f t="shared" si="103"/>
        <v>3</v>
      </c>
      <c r="C327" s="260" t="s">
        <v>185</v>
      </c>
      <c r="D327" s="170">
        <v>28</v>
      </c>
      <c r="E327" s="170">
        <v>33</v>
      </c>
      <c r="F327" s="170">
        <v>38</v>
      </c>
      <c r="G327" s="156"/>
      <c r="H327" s="156">
        <f t="shared" si="102"/>
        <v>99</v>
      </c>
      <c r="I327" s="359">
        <f t="shared" si="100"/>
        <v>33</v>
      </c>
      <c r="K327" s="155">
        <v>5</v>
      </c>
      <c r="L327" s="184">
        <f t="shared" si="101"/>
        <v>33</v>
      </c>
    </row>
    <row r="328" spans="1:12" ht="15" hidden="1" x14ac:dyDescent="0.25">
      <c r="A328" s="155">
        <v>6</v>
      </c>
      <c r="B328" s="155">
        <f t="shared" si="103"/>
        <v>3</v>
      </c>
      <c r="C328" s="260" t="s">
        <v>141</v>
      </c>
      <c r="D328" s="574">
        <v>52</v>
      </c>
      <c r="E328" s="170">
        <v>53</v>
      </c>
      <c r="F328" s="170">
        <v>52</v>
      </c>
      <c r="G328" s="156"/>
      <c r="H328" s="156">
        <f t="shared" si="102"/>
        <v>157</v>
      </c>
      <c r="I328" s="359">
        <f t="shared" si="100"/>
        <v>52.333333333333336</v>
      </c>
      <c r="K328" s="155">
        <v>6</v>
      </c>
      <c r="L328" s="184">
        <f t="shared" si="101"/>
        <v>53</v>
      </c>
    </row>
    <row r="329" spans="1:12" ht="15" hidden="1" x14ac:dyDescent="0.25">
      <c r="A329" s="155">
        <v>7</v>
      </c>
      <c r="B329" s="155">
        <f t="shared" si="103"/>
        <v>3</v>
      </c>
      <c r="C329" s="260" t="s">
        <v>177</v>
      </c>
      <c r="D329" s="156">
        <v>53</v>
      </c>
      <c r="E329" s="156">
        <v>54</v>
      </c>
      <c r="F329" s="156">
        <v>53</v>
      </c>
      <c r="G329" s="156"/>
      <c r="H329" s="156">
        <f t="shared" si="102"/>
        <v>160</v>
      </c>
      <c r="I329" s="359">
        <f t="shared" si="100"/>
        <v>53.333333333333336</v>
      </c>
      <c r="K329" s="155">
        <v>7</v>
      </c>
      <c r="L329" s="184">
        <f t="shared" si="101"/>
        <v>54</v>
      </c>
    </row>
    <row r="330" spans="1:12" ht="15" hidden="1" x14ac:dyDescent="0.25">
      <c r="A330" s="155">
        <v>8</v>
      </c>
      <c r="B330" s="155">
        <f t="shared" si="103"/>
        <v>3</v>
      </c>
      <c r="C330" s="206"/>
      <c r="D330" s="156"/>
      <c r="E330" s="156"/>
      <c r="F330" s="156"/>
      <c r="G330" s="156"/>
      <c r="H330" s="156">
        <f t="shared" si="102"/>
        <v>0</v>
      </c>
      <c r="I330" s="359">
        <f t="shared" si="100"/>
        <v>0</v>
      </c>
      <c r="K330" s="155">
        <v>8</v>
      </c>
      <c r="L330" s="184">
        <f t="shared" si="101"/>
        <v>0</v>
      </c>
    </row>
    <row r="331" spans="1:12" hidden="1" x14ac:dyDescent="0.2"/>
    <row r="332" spans="1:12" hidden="1" x14ac:dyDescent="0.2"/>
    <row r="333" spans="1:12" ht="15" hidden="1" x14ac:dyDescent="0.25">
      <c r="A333" s="569" t="s">
        <v>277</v>
      </c>
      <c r="B333" s="155"/>
      <c r="D333" s="570" t="s">
        <v>241</v>
      </c>
      <c r="E333" s="156"/>
      <c r="F333" s="156"/>
      <c r="G333" s="156"/>
      <c r="H333" s="155"/>
      <c r="I333" s="358"/>
    </row>
    <row r="334" spans="1:12" ht="15" hidden="1" x14ac:dyDescent="0.25">
      <c r="A334" s="155"/>
      <c r="B334" s="155"/>
      <c r="C334" s="354" t="s">
        <v>244</v>
      </c>
      <c r="D334" s="353" t="s">
        <v>231</v>
      </c>
      <c r="E334" s="353" t="s">
        <v>224</v>
      </c>
      <c r="F334" s="353" t="s">
        <v>225</v>
      </c>
      <c r="G334" s="156"/>
      <c r="H334" s="155"/>
      <c r="I334" s="358"/>
    </row>
    <row r="335" spans="1:12" ht="15" hidden="1" x14ac:dyDescent="0.25">
      <c r="A335" s="155" t="s">
        <v>67</v>
      </c>
      <c r="B335" s="155"/>
      <c r="C335" s="354"/>
      <c r="D335" s="156" t="s">
        <v>61</v>
      </c>
      <c r="E335" s="156" t="s">
        <v>62</v>
      </c>
      <c r="F335" s="156" t="s">
        <v>63</v>
      </c>
      <c r="G335" s="156"/>
      <c r="H335" s="156" t="s">
        <v>34</v>
      </c>
      <c r="I335" s="359" t="s">
        <v>65</v>
      </c>
      <c r="K335" s="155"/>
      <c r="L335" s="184" t="s">
        <v>66</v>
      </c>
    </row>
    <row r="336" spans="1:12" ht="15" hidden="1" x14ac:dyDescent="0.25">
      <c r="A336" s="155">
        <v>1</v>
      </c>
      <c r="B336" s="155">
        <v>3</v>
      </c>
      <c r="C336" s="205" t="s">
        <v>71</v>
      </c>
      <c r="D336" s="570">
        <v>36</v>
      </c>
      <c r="E336" s="156">
        <v>36</v>
      </c>
      <c r="F336" s="156">
        <v>36</v>
      </c>
      <c r="G336" s="156"/>
      <c r="H336" s="156">
        <f>D336+E336+F336</f>
        <v>108</v>
      </c>
      <c r="I336" s="359">
        <f t="shared" ref="I336:I343" si="104">H336/B336</f>
        <v>36</v>
      </c>
      <c r="K336" s="155">
        <v>1</v>
      </c>
      <c r="L336" s="184">
        <f t="shared" ref="L336:L343" si="105">ROUNDUP(I336,0)</f>
        <v>36</v>
      </c>
    </row>
    <row r="337" spans="1:12" ht="15" hidden="1" x14ac:dyDescent="0.25">
      <c r="A337" s="155">
        <v>2</v>
      </c>
      <c r="B337" s="155">
        <f>B336</f>
        <v>3</v>
      </c>
      <c r="C337" s="205" t="s">
        <v>181</v>
      </c>
      <c r="D337" s="156">
        <v>64</v>
      </c>
      <c r="E337" s="156">
        <v>65</v>
      </c>
      <c r="F337" s="156">
        <v>65</v>
      </c>
      <c r="G337" s="156"/>
      <c r="H337" s="156">
        <f t="shared" ref="H337:H343" si="106">D337+E337+F337</f>
        <v>194</v>
      </c>
      <c r="I337" s="359">
        <f t="shared" si="104"/>
        <v>64.666666666666671</v>
      </c>
      <c r="K337" s="155">
        <v>2</v>
      </c>
      <c r="L337" s="184">
        <f t="shared" si="105"/>
        <v>65</v>
      </c>
    </row>
    <row r="338" spans="1:12" ht="15" hidden="1" x14ac:dyDescent="0.25">
      <c r="A338" s="155">
        <v>3</v>
      </c>
      <c r="B338" s="155">
        <f t="shared" ref="B338:B343" si="107">B337</f>
        <v>3</v>
      </c>
      <c r="C338" s="205" t="s">
        <v>179</v>
      </c>
      <c r="D338" s="156">
        <v>44</v>
      </c>
      <c r="E338" s="156">
        <v>45</v>
      </c>
      <c r="F338" s="156">
        <v>44</v>
      </c>
      <c r="G338" s="156"/>
      <c r="H338" s="156">
        <f t="shared" si="106"/>
        <v>133</v>
      </c>
      <c r="I338" s="359">
        <f t="shared" si="104"/>
        <v>44.333333333333336</v>
      </c>
      <c r="K338" s="155">
        <v>3</v>
      </c>
      <c r="L338" s="184">
        <f t="shared" si="105"/>
        <v>45</v>
      </c>
    </row>
    <row r="339" spans="1:12" ht="15" hidden="1" x14ac:dyDescent="0.25">
      <c r="A339" s="155">
        <v>4</v>
      </c>
      <c r="B339" s="155">
        <f t="shared" si="107"/>
        <v>3</v>
      </c>
      <c r="C339" s="205" t="s">
        <v>182</v>
      </c>
      <c r="D339" s="156">
        <v>52</v>
      </c>
      <c r="E339" s="156">
        <v>50</v>
      </c>
      <c r="F339" s="156">
        <v>48</v>
      </c>
      <c r="G339" s="156"/>
      <c r="H339" s="156">
        <f t="shared" si="106"/>
        <v>150</v>
      </c>
      <c r="I339" s="359">
        <f t="shared" si="104"/>
        <v>50</v>
      </c>
      <c r="K339" s="155">
        <v>4</v>
      </c>
      <c r="L339" s="184">
        <f t="shared" si="105"/>
        <v>50</v>
      </c>
    </row>
    <row r="340" spans="1:12" ht="15" hidden="1" x14ac:dyDescent="0.25">
      <c r="A340" s="155">
        <v>5</v>
      </c>
      <c r="B340" s="155">
        <f t="shared" si="107"/>
        <v>3</v>
      </c>
      <c r="C340" s="205" t="s">
        <v>173</v>
      </c>
      <c r="D340" s="170">
        <v>56</v>
      </c>
      <c r="E340" s="170">
        <v>52</v>
      </c>
      <c r="F340" s="170">
        <v>52</v>
      </c>
      <c r="G340" s="156"/>
      <c r="H340" s="156">
        <f t="shared" si="106"/>
        <v>160</v>
      </c>
      <c r="I340" s="359">
        <f t="shared" si="104"/>
        <v>53.333333333333336</v>
      </c>
      <c r="K340" s="155">
        <v>5</v>
      </c>
      <c r="L340" s="184">
        <f t="shared" si="105"/>
        <v>54</v>
      </c>
    </row>
    <row r="341" spans="1:12" ht="15" hidden="1" x14ac:dyDescent="0.25">
      <c r="A341" s="155">
        <v>6</v>
      </c>
      <c r="B341" s="155">
        <f t="shared" si="107"/>
        <v>3</v>
      </c>
      <c r="C341" s="205" t="s">
        <v>180</v>
      </c>
      <c r="D341" s="574">
        <v>48</v>
      </c>
      <c r="E341" s="170">
        <v>47</v>
      </c>
      <c r="F341" s="170">
        <v>45</v>
      </c>
      <c r="G341" s="156"/>
      <c r="H341" s="156">
        <f t="shared" si="106"/>
        <v>140</v>
      </c>
      <c r="I341" s="359">
        <f t="shared" si="104"/>
        <v>46.666666666666664</v>
      </c>
      <c r="K341" s="155">
        <v>6</v>
      </c>
      <c r="L341" s="184">
        <f t="shared" si="105"/>
        <v>47</v>
      </c>
    </row>
    <row r="342" spans="1:12" ht="15" hidden="1" x14ac:dyDescent="0.25">
      <c r="A342" s="155">
        <v>7</v>
      </c>
      <c r="B342" s="155">
        <f t="shared" si="107"/>
        <v>3</v>
      </c>
      <c r="C342" s="205" t="s">
        <v>265</v>
      </c>
      <c r="D342" s="156">
        <v>70</v>
      </c>
      <c r="E342" s="156">
        <v>75</v>
      </c>
      <c r="F342" s="156">
        <v>70</v>
      </c>
      <c r="G342" s="156"/>
      <c r="H342" s="156">
        <f t="shared" si="106"/>
        <v>215</v>
      </c>
      <c r="I342" s="359">
        <f t="shared" si="104"/>
        <v>71.666666666666671</v>
      </c>
      <c r="K342" s="155">
        <v>7</v>
      </c>
      <c r="L342" s="184">
        <f t="shared" si="105"/>
        <v>72</v>
      </c>
    </row>
    <row r="343" spans="1:12" ht="15" hidden="1" x14ac:dyDescent="0.25">
      <c r="A343" s="155">
        <v>8</v>
      </c>
      <c r="B343" s="155">
        <f t="shared" si="107"/>
        <v>3</v>
      </c>
      <c r="C343" s="205" t="s">
        <v>146</v>
      </c>
      <c r="D343" s="156">
        <v>72</v>
      </c>
      <c r="E343" s="156">
        <v>77</v>
      </c>
      <c r="F343" s="156">
        <v>74</v>
      </c>
      <c r="G343" s="156"/>
      <c r="H343" s="156">
        <f t="shared" si="106"/>
        <v>223</v>
      </c>
      <c r="I343" s="359">
        <f t="shared" si="104"/>
        <v>74.333333333333329</v>
      </c>
      <c r="K343" s="155">
        <v>8</v>
      </c>
      <c r="L343" s="184">
        <f t="shared" si="105"/>
        <v>75</v>
      </c>
    </row>
    <row r="344" spans="1:12" hidden="1" x14ac:dyDescent="0.2"/>
    <row r="345" spans="1:12" hidden="1" x14ac:dyDescent="0.2"/>
    <row r="346" spans="1:12" ht="15" hidden="1" x14ac:dyDescent="0.25">
      <c r="A346" s="569" t="s">
        <v>275</v>
      </c>
      <c r="B346" s="155"/>
      <c r="D346" s="570" t="s">
        <v>241</v>
      </c>
      <c r="E346" s="156"/>
      <c r="F346" s="156"/>
      <c r="G346" s="156"/>
      <c r="H346" s="155"/>
      <c r="I346" s="358"/>
    </row>
    <row r="347" spans="1:12" ht="15" hidden="1" x14ac:dyDescent="0.25">
      <c r="A347" s="155"/>
      <c r="B347" s="155"/>
      <c r="C347" s="354" t="s">
        <v>239</v>
      </c>
      <c r="D347" s="353" t="s">
        <v>231</v>
      </c>
      <c r="E347" s="353" t="s">
        <v>224</v>
      </c>
      <c r="F347" s="353" t="s">
        <v>225</v>
      </c>
      <c r="G347" s="156"/>
      <c r="H347" s="155"/>
      <c r="I347" s="358"/>
    </row>
    <row r="348" spans="1:12" ht="15" hidden="1" x14ac:dyDescent="0.25">
      <c r="A348" s="155" t="s">
        <v>67</v>
      </c>
      <c r="B348" s="155"/>
      <c r="C348" s="354"/>
      <c r="D348" s="156" t="s">
        <v>61</v>
      </c>
      <c r="E348" s="156" t="s">
        <v>62</v>
      </c>
      <c r="F348" s="156" t="s">
        <v>63</v>
      </c>
      <c r="G348" s="156"/>
      <c r="H348" s="156" t="s">
        <v>34</v>
      </c>
      <c r="I348" s="359" t="s">
        <v>65</v>
      </c>
      <c r="K348" s="155"/>
      <c r="L348" s="184" t="s">
        <v>66</v>
      </c>
    </row>
    <row r="349" spans="1:12" ht="15" hidden="1" x14ac:dyDescent="0.25">
      <c r="A349" s="155">
        <v>1</v>
      </c>
      <c r="B349" s="155">
        <v>3</v>
      </c>
      <c r="C349" s="260" t="s">
        <v>175</v>
      </c>
      <c r="D349" s="570">
        <v>0</v>
      </c>
      <c r="E349" s="156">
        <v>0</v>
      </c>
      <c r="F349" s="156">
        <v>0</v>
      </c>
      <c r="G349" s="156"/>
      <c r="H349" s="156">
        <f>D349+E349+F349</f>
        <v>0</v>
      </c>
      <c r="I349" s="359">
        <f t="shared" ref="I349:I356" si="108">H349/B349</f>
        <v>0</v>
      </c>
      <c r="K349" s="155">
        <v>1</v>
      </c>
      <c r="L349" s="184">
        <f t="shared" ref="L349:L356" si="109">ROUNDUP(I349,0)</f>
        <v>0</v>
      </c>
    </row>
    <row r="350" spans="1:12" ht="15" hidden="1" x14ac:dyDescent="0.25">
      <c r="A350" s="155">
        <v>2</v>
      </c>
      <c r="B350" s="155">
        <f>B349</f>
        <v>3</v>
      </c>
      <c r="C350" s="260" t="s">
        <v>187</v>
      </c>
      <c r="D350" s="156">
        <v>0</v>
      </c>
      <c r="E350" s="156">
        <v>0</v>
      </c>
      <c r="F350" s="156">
        <v>0</v>
      </c>
      <c r="G350" s="156"/>
      <c r="H350" s="156">
        <f t="shared" ref="H350:H356" si="110">D350+E350+F350</f>
        <v>0</v>
      </c>
      <c r="I350" s="359">
        <f t="shared" si="108"/>
        <v>0</v>
      </c>
      <c r="K350" s="155">
        <v>2</v>
      </c>
      <c r="L350" s="184">
        <f t="shared" si="109"/>
        <v>0</v>
      </c>
    </row>
    <row r="351" spans="1:12" ht="15" hidden="1" x14ac:dyDescent="0.25">
      <c r="A351" s="155">
        <v>3</v>
      </c>
      <c r="B351" s="155">
        <f t="shared" ref="B351:B356" si="111">B350</f>
        <v>3</v>
      </c>
      <c r="C351" s="260" t="s">
        <v>185</v>
      </c>
      <c r="D351" s="156">
        <v>0</v>
      </c>
      <c r="E351" s="156">
        <v>0</v>
      </c>
      <c r="F351" s="156">
        <v>0</v>
      </c>
      <c r="G351" s="156"/>
      <c r="H351" s="156">
        <f t="shared" si="110"/>
        <v>0</v>
      </c>
      <c r="I351" s="359">
        <f t="shared" si="108"/>
        <v>0</v>
      </c>
      <c r="K351" s="155">
        <v>3</v>
      </c>
      <c r="L351" s="184">
        <f t="shared" si="109"/>
        <v>0</v>
      </c>
    </row>
    <row r="352" spans="1:12" ht="15" hidden="1" x14ac:dyDescent="0.25">
      <c r="A352" s="155">
        <v>4</v>
      </c>
      <c r="B352" s="155">
        <f t="shared" si="111"/>
        <v>3</v>
      </c>
      <c r="C352" s="260" t="s">
        <v>178</v>
      </c>
      <c r="D352" s="156">
        <v>56</v>
      </c>
      <c r="E352" s="156">
        <v>56</v>
      </c>
      <c r="F352" s="156">
        <v>56</v>
      </c>
      <c r="G352" s="156"/>
      <c r="H352" s="156">
        <f t="shared" si="110"/>
        <v>168</v>
      </c>
      <c r="I352" s="359">
        <f t="shared" si="108"/>
        <v>56</v>
      </c>
      <c r="K352" s="155">
        <v>4</v>
      </c>
      <c r="L352" s="184">
        <f t="shared" si="109"/>
        <v>56</v>
      </c>
    </row>
    <row r="353" spans="1:12" ht="15" hidden="1" x14ac:dyDescent="0.25">
      <c r="A353" s="155">
        <v>5</v>
      </c>
      <c r="B353" s="155">
        <f t="shared" si="111"/>
        <v>3</v>
      </c>
      <c r="C353" s="260" t="s">
        <v>141</v>
      </c>
      <c r="D353" s="170">
        <v>14</v>
      </c>
      <c r="E353" s="170">
        <v>15</v>
      </c>
      <c r="F353" s="170">
        <v>25</v>
      </c>
      <c r="G353" s="156"/>
      <c r="H353" s="156">
        <f t="shared" si="110"/>
        <v>54</v>
      </c>
      <c r="I353" s="359">
        <f t="shared" si="108"/>
        <v>18</v>
      </c>
      <c r="K353" s="155">
        <v>5</v>
      </c>
      <c r="L353" s="184">
        <f t="shared" si="109"/>
        <v>18</v>
      </c>
    </row>
    <row r="354" spans="1:12" ht="15" hidden="1" x14ac:dyDescent="0.25">
      <c r="A354" s="155">
        <v>6</v>
      </c>
      <c r="B354" s="155">
        <f t="shared" si="111"/>
        <v>3</v>
      </c>
      <c r="C354" s="260" t="s">
        <v>177</v>
      </c>
      <c r="D354" s="574">
        <v>0</v>
      </c>
      <c r="E354" s="170">
        <v>0</v>
      </c>
      <c r="F354" s="170">
        <v>0</v>
      </c>
      <c r="G354" s="156"/>
      <c r="H354" s="156">
        <f t="shared" si="110"/>
        <v>0</v>
      </c>
      <c r="I354" s="359">
        <f t="shared" si="108"/>
        <v>0</v>
      </c>
      <c r="K354" s="155">
        <v>6</v>
      </c>
      <c r="L354" s="184">
        <f t="shared" si="109"/>
        <v>0</v>
      </c>
    </row>
    <row r="355" spans="1:12" ht="15" hidden="1" x14ac:dyDescent="0.25">
      <c r="A355" s="155">
        <v>7</v>
      </c>
      <c r="B355" s="155">
        <f t="shared" si="111"/>
        <v>3</v>
      </c>
      <c r="C355" s="260" t="s">
        <v>186</v>
      </c>
      <c r="D355" s="156">
        <v>52</v>
      </c>
      <c r="E355" s="156">
        <v>53</v>
      </c>
      <c r="F355" s="156">
        <v>52</v>
      </c>
      <c r="G355" s="156"/>
      <c r="H355" s="156">
        <f t="shared" si="110"/>
        <v>157</v>
      </c>
      <c r="I355" s="359">
        <f t="shared" si="108"/>
        <v>52.333333333333336</v>
      </c>
      <c r="K355" s="155">
        <v>7</v>
      </c>
      <c r="L355" s="184">
        <f t="shared" si="109"/>
        <v>53</v>
      </c>
    </row>
    <row r="356" spans="1:12" ht="15" hidden="1" x14ac:dyDescent="0.25">
      <c r="A356" s="155">
        <v>8</v>
      </c>
      <c r="B356" s="155">
        <f t="shared" si="111"/>
        <v>3</v>
      </c>
      <c r="C356" s="206"/>
      <c r="D356" s="156"/>
      <c r="E356" s="156"/>
      <c r="F356" s="156"/>
      <c r="G356" s="156"/>
      <c r="H356" s="156">
        <f t="shared" si="110"/>
        <v>0</v>
      </c>
      <c r="I356" s="359">
        <f t="shared" si="108"/>
        <v>0</v>
      </c>
      <c r="K356" s="155">
        <v>8</v>
      </c>
      <c r="L356" s="184">
        <f t="shared" si="109"/>
        <v>0</v>
      </c>
    </row>
    <row r="357" spans="1:12" hidden="1" x14ac:dyDescent="0.2"/>
    <row r="358" spans="1:12" hidden="1" x14ac:dyDescent="0.2"/>
    <row r="359" spans="1:12" hidden="1" x14ac:dyDescent="0.2"/>
    <row r="360" spans="1:12" ht="15" hidden="1" x14ac:dyDescent="0.25">
      <c r="A360" s="569" t="s">
        <v>277</v>
      </c>
      <c r="B360" s="155"/>
      <c r="D360" s="570" t="s">
        <v>241</v>
      </c>
      <c r="E360" s="156"/>
      <c r="F360" s="156"/>
      <c r="G360" s="156"/>
      <c r="H360" s="155"/>
      <c r="I360" s="358"/>
    </row>
    <row r="361" spans="1:12" ht="15" hidden="1" x14ac:dyDescent="0.25">
      <c r="A361" s="155"/>
      <c r="B361" s="155"/>
      <c r="C361" s="354" t="s">
        <v>2</v>
      </c>
      <c r="D361" s="353" t="s">
        <v>231</v>
      </c>
      <c r="E361" s="353" t="s">
        <v>224</v>
      </c>
      <c r="F361" s="353" t="s">
        <v>225</v>
      </c>
      <c r="G361" s="156"/>
      <c r="H361" s="155"/>
      <c r="I361" s="358"/>
    </row>
    <row r="362" spans="1:12" ht="15" hidden="1" x14ac:dyDescent="0.25">
      <c r="A362" s="155" t="s">
        <v>67</v>
      </c>
      <c r="B362" s="155"/>
      <c r="C362" s="354"/>
      <c r="D362" s="156" t="s">
        <v>61</v>
      </c>
      <c r="E362" s="156" t="s">
        <v>62</v>
      </c>
      <c r="F362" s="156" t="s">
        <v>63</v>
      </c>
      <c r="G362" s="156"/>
      <c r="H362" s="156" t="s">
        <v>34</v>
      </c>
      <c r="I362" s="359" t="s">
        <v>65</v>
      </c>
      <c r="K362" s="155"/>
      <c r="L362" s="184" t="s">
        <v>66</v>
      </c>
    </row>
    <row r="363" spans="1:12" ht="15" hidden="1" x14ac:dyDescent="0.25">
      <c r="A363" s="155">
        <v>1</v>
      </c>
      <c r="B363" s="155">
        <v>3</v>
      </c>
      <c r="C363" s="205" t="s">
        <v>71</v>
      </c>
      <c r="D363" s="570">
        <v>25</v>
      </c>
      <c r="E363" s="156">
        <v>30</v>
      </c>
      <c r="F363" s="156">
        <v>30</v>
      </c>
      <c r="G363" s="156"/>
      <c r="H363" s="156">
        <f>D363+E363+F363</f>
        <v>85</v>
      </c>
      <c r="I363" s="359">
        <f t="shared" ref="I363:I370" si="112">H363/B363</f>
        <v>28.333333333333332</v>
      </c>
      <c r="K363" s="155">
        <v>1</v>
      </c>
      <c r="L363" s="184">
        <f t="shared" ref="L363:L370" si="113">ROUNDUP(I363,0)</f>
        <v>29</v>
      </c>
    </row>
    <row r="364" spans="1:12" ht="15" hidden="1" x14ac:dyDescent="0.25">
      <c r="A364" s="155">
        <v>2</v>
      </c>
      <c r="B364" s="155">
        <f>B363</f>
        <v>3</v>
      </c>
      <c r="C364" s="205" t="s">
        <v>179</v>
      </c>
      <c r="D364" s="156">
        <v>62</v>
      </c>
      <c r="E364" s="156">
        <v>63</v>
      </c>
      <c r="F364" s="156">
        <v>62</v>
      </c>
      <c r="G364" s="156"/>
      <c r="H364" s="156">
        <f t="shared" ref="H364:H370" si="114">D364+E364+F364</f>
        <v>187</v>
      </c>
      <c r="I364" s="359">
        <f t="shared" si="112"/>
        <v>62.333333333333336</v>
      </c>
      <c r="K364" s="155">
        <v>2</v>
      </c>
      <c r="L364" s="184">
        <f t="shared" si="113"/>
        <v>63</v>
      </c>
    </row>
    <row r="365" spans="1:12" ht="15" hidden="1" x14ac:dyDescent="0.25">
      <c r="A365" s="155">
        <v>3</v>
      </c>
      <c r="B365" s="155">
        <f t="shared" ref="B365:B370" si="115">B364</f>
        <v>3</v>
      </c>
      <c r="C365" s="205" t="s">
        <v>180</v>
      </c>
      <c r="D365" s="156">
        <v>48</v>
      </c>
      <c r="E365" s="156">
        <v>47</v>
      </c>
      <c r="F365" s="156">
        <v>45</v>
      </c>
      <c r="G365" s="156"/>
      <c r="H365" s="156">
        <f t="shared" si="114"/>
        <v>140</v>
      </c>
      <c r="I365" s="359">
        <f t="shared" si="112"/>
        <v>46.666666666666664</v>
      </c>
      <c r="K365" s="155">
        <v>3</v>
      </c>
      <c r="L365" s="184">
        <f t="shared" si="113"/>
        <v>47</v>
      </c>
    </row>
    <row r="366" spans="1:12" ht="15" hidden="1" x14ac:dyDescent="0.25">
      <c r="A366" s="155">
        <v>4</v>
      </c>
      <c r="B366" s="155">
        <f t="shared" si="115"/>
        <v>3</v>
      </c>
      <c r="C366" s="205" t="s">
        <v>182</v>
      </c>
      <c r="D366" s="156">
        <v>58</v>
      </c>
      <c r="E366" s="156">
        <v>54</v>
      </c>
      <c r="F366" s="156">
        <v>60</v>
      </c>
      <c r="G366" s="156"/>
      <c r="H366" s="156">
        <f t="shared" si="114"/>
        <v>172</v>
      </c>
      <c r="I366" s="359">
        <f t="shared" si="112"/>
        <v>57.333333333333336</v>
      </c>
      <c r="K366" s="155">
        <v>4</v>
      </c>
      <c r="L366" s="184">
        <f t="shared" si="113"/>
        <v>58</v>
      </c>
    </row>
    <row r="367" spans="1:12" ht="15" hidden="1" x14ac:dyDescent="0.25">
      <c r="A367" s="155">
        <v>5</v>
      </c>
      <c r="B367" s="155">
        <f t="shared" si="115"/>
        <v>3</v>
      </c>
      <c r="C367" s="205" t="s">
        <v>173</v>
      </c>
      <c r="D367" s="170">
        <v>71</v>
      </c>
      <c r="E367" s="170">
        <v>76</v>
      </c>
      <c r="F367" s="170">
        <v>72</v>
      </c>
      <c r="G367" s="156"/>
      <c r="H367" s="156">
        <f t="shared" si="114"/>
        <v>219</v>
      </c>
      <c r="I367" s="359">
        <f t="shared" si="112"/>
        <v>73</v>
      </c>
      <c r="K367" s="155">
        <v>5</v>
      </c>
      <c r="L367" s="184">
        <f t="shared" si="113"/>
        <v>73</v>
      </c>
    </row>
    <row r="368" spans="1:12" ht="15" hidden="1" x14ac:dyDescent="0.25">
      <c r="A368" s="155">
        <v>6</v>
      </c>
      <c r="B368" s="155">
        <f t="shared" si="115"/>
        <v>3</v>
      </c>
      <c r="C368" s="205" t="s">
        <v>181</v>
      </c>
      <c r="D368" s="574">
        <v>64</v>
      </c>
      <c r="E368" s="170">
        <v>65</v>
      </c>
      <c r="F368" s="170">
        <v>65</v>
      </c>
      <c r="G368" s="156"/>
      <c r="H368" s="156">
        <f t="shared" si="114"/>
        <v>194</v>
      </c>
      <c r="I368" s="359">
        <f t="shared" si="112"/>
        <v>64.666666666666671</v>
      </c>
      <c r="K368" s="155">
        <v>6</v>
      </c>
      <c r="L368" s="184">
        <f t="shared" si="113"/>
        <v>65</v>
      </c>
    </row>
    <row r="369" spans="1:12" ht="15" hidden="1" x14ac:dyDescent="0.25">
      <c r="A369" s="155">
        <v>7</v>
      </c>
      <c r="B369" s="155">
        <f t="shared" si="115"/>
        <v>3</v>
      </c>
      <c r="C369" s="205" t="s">
        <v>265</v>
      </c>
      <c r="D369" s="156">
        <v>58</v>
      </c>
      <c r="E369" s="156">
        <v>57</v>
      </c>
      <c r="F369" s="156">
        <v>62</v>
      </c>
      <c r="G369" s="156"/>
      <c r="H369" s="156">
        <f t="shared" si="114"/>
        <v>177</v>
      </c>
      <c r="I369" s="359">
        <f t="shared" si="112"/>
        <v>59</v>
      </c>
      <c r="K369" s="155">
        <v>7</v>
      </c>
      <c r="L369" s="184">
        <f t="shared" si="113"/>
        <v>59</v>
      </c>
    </row>
    <row r="370" spans="1:12" ht="15" hidden="1" x14ac:dyDescent="0.25">
      <c r="A370" s="155">
        <v>8</v>
      </c>
      <c r="B370" s="155">
        <f t="shared" si="115"/>
        <v>3</v>
      </c>
      <c r="C370" s="205" t="s">
        <v>146</v>
      </c>
      <c r="D370" s="156">
        <v>54</v>
      </c>
      <c r="E370" s="156">
        <v>48</v>
      </c>
      <c r="F370" s="156">
        <v>54</v>
      </c>
      <c r="G370" s="156"/>
      <c r="H370" s="156">
        <f t="shared" si="114"/>
        <v>156</v>
      </c>
      <c r="I370" s="359">
        <f t="shared" si="112"/>
        <v>52</v>
      </c>
      <c r="K370" s="155">
        <v>8</v>
      </c>
      <c r="L370" s="184">
        <f t="shared" si="113"/>
        <v>52</v>
      </c>
    </row>
    <row r="371" spans="1:12" hidden="1" x14ac:dyDescent="0.2"/>
    <row r="372" spans="1:12" hidden="1" x14ac:dyDescent="0.2"/>
    <row r="374" spans="1:12" hidden="1" x14ac:dyDescent="0.2"/>
    <row r="375" spans="1:12" ht="15" hidden="1" x14ac:dyDescent="0.25">
      <c r="A375" s="569" t="s">
        <v>280</v>
      </c>
      <c r="B375" s="155"/>
      <c r="D375" s="570" t="s">
        <v>241</v>
      </c>
      <c r="E375" s="156"/>
      <c r="F375" s="156"/>
      <c r="G375" s="156"/>
      <c r="H375" s="155"/>
      <c r="I375" s="358"/>
    </row>
    <row r="376" spans="1:12" ht="15" hidden="1" x14ac:dyDescent="0.25">
      <c r="A376" s="155"/>
      <c r="B376" s="155"/>
      <c r="C376" s="354" t="s">
        <v>244</v>
      </c>
      <c r="D376" s="353" t="s">
        <v>231</v>
      </c>
      <c r="E376" s="353" t="s">
        <v>224</v>
      </c>
      <c r="F376" s="353" t="s">
        <v>225</v>
      </c>
      <c r="G376" s="156"/>
      <c r="H376" s="155"/>
      <c r="I376" s="358"/>
    </row>
    <row r="377" spans="1:12" ht="15" hidden="1" x14ac:dyDescent="0.25">
      <c r="A377" s="155" t="s">
        <v>67</v>
      </c>
      <c r="B377" s="155"/>
      <c r="C377" s="354"/>
      <c r="D377" s="156" t="s">
        <v>61</v>
      </c>
      <c r="E377" s="156" t="s">
        <v>62</v>
      </c>
      <c r="F377" s="156" t="s">
        <v>63</v>
      </c>
      <c r="G377" s="156"/>
      <c r="H377" s="156" t="s">
        <v>34</v>
      </c>
      <c r="I377" s="359" t="s">
        <v>65</v>
      </c>
      <c r="K377" s="155"/>
      <c r="L377" s="184" t="s">
        <v>66</v>
      </c>
    </row>
    <row r="378" spans="1:12" ht="15" hidden="1" x14ac:dyDescent="0.25">
      <c r="A378" s="155">
        <v>1</v>
      </c>
      <c r="B378" s="155">
        <v>3</v>
      </c>
      <c r="C378" s="205" t="s">
        <v>110</v>
      </c>
      <c r="D378" s="570">
        <v>-1</v>
      </c>
      <c r="E378" s="156">
        <v>-1</v>
      </c>
      <c r="F378" s="156">
        <v>-1</v>
      </c>
      <c r="G378" s="156"/>
      <c r="H378" s="156">
        <f>D378+E378+F378</f>
        <v>-3</v>
      </c>
      <c r="I378" s="359">
        <f t="shared" ref="I378:I385" si="116">H378/B378</f>
        <v>-1</v>
      </c>
      <c r="K378" s="155">
        <v>1</v>
      </c>
      <c r="L378" s="184">
        <f t="shared" ref="L378:L385" si="117">ROUNDUP(I378,0)</f>
        <v>-1</v>
      </c>
    </row>
    <row r="379" spans="1:12" ht="15" hidden="1" x14ac:dyDescent="0.25">
      <c r="A379" s="155">
        <v>2</v>
      </c>
      <c r="B379" s="155">
        <f>B378</f>
        <v>3</v>
      </c>
      <c r="C379" s="205" t="s">
        <v>142</v>
      </c>
      <c r="D379" s="156">
        <v>42</v>
      </c>
      <c r="E379" s="156">
        <v>42</v>
      </c>
      <c r="F379" s="156">
        <v>42</v>
      </c>
      <c r="G379" s="156"/>
      <c r="H379" s="156">
        <f t="shared" ref="H379:H385" si="118">D379+E379+F379</f>
        <v>126</v>
      </c>
      <c r="I379" s="359">
        <f t="shared" si="116"/>
        <v>42</v>
      </c>
      <c r="K379" s="155">
        <v>2</v>
      </c>
      <c r="L379" s="184">
        <f t="shared" si="117"/>
        <v>42</v>
      </c>
    </row>
    <row r="380" spans="1:12" ht="15" hidden="1" x14ac:dyDescent="0.25">
      <c r="A380" s="155">
        <v>3</v>
      </c>
      <c r="B380" s="155">
        <f t="shared" ref="B380:B385" si="119">B379</f>
        <v>3</v>
      </c>
      <c r="C380" s="205" t="s">
        <v>214</v>
      </c>
      <c r="D380" s="156">
        <v>15</v>
      </c>
      <c r="E380" s="156">
        <v>16</v>
      </c>
      <c r="F380" s="156">
        <v>17</v>
      </c>
      <c r="G380" s="156"/>
      <c r="H380" s="156">
        <f t="shared" si="118"/>
        <v>48</v>
      </c>
      <c r="I380" s="359">
        <f t="shared" si="116"/>
        <v>16</v>
      </c>
      <c r="K380" s="155">
        <v>3</v>
      </c>
      <c r="L380" s="184">
        <f t="shared" si="117"/>
        <v>16</v>
      </c>
    </row>
    <row r="381" spans="1:12" ht="15" hidden="1" x14ac:dyDescent="0.25">
      <c r="A381" s="155">
        <v>4</v>
      </c>
      <c r="B381" s="155">
        <f t="shared" si="119"/>
        <v>3</v>
      </c>
      <c r="C381" s="205" t="s">
        <v>150</v>
      </c>
      <c r="D381" s="156">
        <v>30</v>
      </c>
      <c r="E381" s="156">
        <v>32</v>
      </c>
      <c r="F381" s="156">
        <v>30</v>
      </c>
      <c r="G381" s="156"/>
      <c r="H381" s="156">
        <f t="shared" si="118"/>
        <v>92</v>
      </c>
      <c r="I381" s="359">
        <f t="shared" si="116"/>
        <v>30.666666666666668</v>
      </c>
      <c r="K381" s="155">
        <v>4</v>
      </c>
      <c r="L381" s="184">
        <f t="shared" si="117"/>
        <v>31</v>
      </c>
    </row>
    <row r="382" spans="1:12" ht="15" hidden="1" x14ac:dyDescent="0.25">
      <c r="A382" s="155">
        <v>5</v>
      </c>
      <c r="B382" s="155">
        <f t="shared" si="119"/>
        <v>3</v>
      </c>
      <c r="C382" s="205" t="s">
        <v>153</v>
      </c>
      <c r="D382" s="170">
        <v>48</v>
      </c>
      <c r="E382" s="170">
        <v>52</v>
      </c>
      <c r="F382" s="170">
        <v>48</v>
      </c>
      <c r="G382" s="156"/>
      <c r="H382" s="156">
        <f t="shared" si="118"/>
        <v>148</v>
      </c>
      <c r="I382" s="359">
        <f t="shared" si="116"/>
        <v>49.333333333333336</v>
      </c>
      <c r="K382" s="155">
        <v>5</v>
      </c>
      <c r="L382" s="184">
        <f t="shared" si="117"/>
        <v>50</v>
      </c>
    </row>
    <row r="383" spans="1:12" ht="15" hidden="1" x14ac:dyDescent="0.25">
      <c r="A383" s="155">
        <v>6</v>
      </c>
      <c r="B383" s="155">
        <f t="shared" si="119"/>
        <v>3</v>
      </c>
      <c r="C383" s="205" t="s">
        <v>148</v>
      </c>
      <c r="D383" s="574">
        <v>12</v>
      </c>
      <c r="E383" s="170">
        <v>12</v>
      </c>
      <c r="F383" s="170">
        <v>12</v>
      </c>
      <c r="G383" s="156"/>
      <c r="H383" s="156">
        <f t="shared" si="118"/>
        <v>36</v>
      </c>
      <c r="I383" s="359">
        <f t="shared" si="116"/>
        <v>12</v>
      </c>
      <c r="K383" s="155">
        <v>6</v>
      </c>
      <c r="L383" s="184">
        <f t="shared" si="117"/>
        <v>12</v>
      </c>
    </row>
    <row r="384" spans="1:12" ht="15" hidden="1" x14ac:dyDescent="0.25">
      <c r="A384" s="155">
        <v>7</v>
      </c>
      <c r="B384" s="155">
        <f t="shared" si="119"/>
        <v>3</v>
      </c>
      <c r="C384" s="205" t="s">
        <v>172</v>
      </c>
      <c r="D384" s="156">
        <v>55</v>
      </c>
      <c r="E384" s="156">
        <v>62</v>
      </c>
      <c r="F384" s="156">
        <v>58</v>
      </c>
      <c r="G384" s="156"/>
      <c r="H384" s="156">
        <f t="shared" si="118"/>
        <v>175</v>
      </c>
      <c r="I384" s="359">
        <f t="shared" si="116"/>
        <v>58.333333333333336</v>
      </c>
      <c r="K384" s="155">
        <v>7</v>
      </c>
      <c r="L384" s="184">
        <f t="shared" si="117"/>
        <v>59</v>
      </c>
    </row>
    <row r="385" spans="1:12" ht="15" hidden="1" x14ac:dyDescent="0.25">
      <c r="A385" s="155">
        <v>8</v>
      </c>
      <c r="B385" s="155">
        <f t="shared" si="119"/>
        <v>3</v>
      </c>
      <c r="C385" s="205" t="s">
        <v>143</v>
      </c>
      <c r="D385" s="156">
        <v>50</v>
      </c>
      <c r="E385" s="156">
        <v>60</v>
      </c>
      <c r="F385" s="156">
        <v>56</v>
      </c>
      <c r="G385" s="156"/>
      <c r="H385" s="156">
        <f t="shared" si="118"/>
        <v>166</v>
      </c>
      <c r="I385" s="359">
        <f t="shared" si="116"/>
        <v>55.333333333333336</v>
      </c>
      <c r="K385" s="155">
        <v>8</v>
      </c>
      <c r="L385" s="184">
        <f t="shared" si="117"/>
        <v>56</v>
      </c>
    </row>
    <row r="388" spans="1:12" ht="15" x14ac:dyDescent="0.25">
      <c r="A388" s="569" t="s">
        <v>283</v>
      </c>
      <c r="B388" s="155"/>
      <c r="D388" s="570" t="s">
        <v>241</v>
      </c>
      <c r="E388" s="156"/>
      <c r="F388" s="156"/>
      <c r="G388" s="156"/>
      <c r="H388" s="155"/>
      <c r="I388" s="358"/>
    </row>
    <row r="389" spans="1:12" ht="15" x14ac:dyDescent="0.25">
      <c r="A389" s="155"/>
      <c r="B389" s="155"/>
      <c r="C389" s="354" t="s">
        <v>244</v>
      </c>
      <c r="D389" s="353" t="s">
        <v>231</v>
      </c>
      <c r="E389" s="353" t="s">
        <v>224</v>
      </c>
      <c r="F389" s="353" t="s">
        <v>225</v>
      </c>
      <c r="G389" s="156"/>
      <c r="H389" s="155"/>
      <c r="I389" s="358"/>
    </row>
    <row r="390" spans="1:12" ht="15" x14ac:dyDescent="0.25">
      <c r="A390" s="155" t="s">
        <v>67</v>
      </c>
      <c r="B390" s="155"/>
      <c r="C390" s="354"/>
      <c r="D390" s="156" t="s">
        <v>61</v>
      </c>
      <c r="E390" s="156" t="s">
        <v>62</v>
      </c>
      <c r="F390" s="156" t="s">
        <v>63</v>
      </c>
      <c r="G390" s="156"/>
      <c r="H390" s="156" t="s">
        <v>34</v>
      </c>
      <c r="I390" s="359" t="s">
        <v>65</v>
      </c>
      <c r="K390" s="155"/>
      <c r="L390" s="184" t="s">
        <v>66</v>
      </c>
    </row>
    <row r="391" spans="1:12" ht="15" x14ac:dyDescent="0.25">
      <c r="A391" s="155">
        <v>1</v>
      </c>
      <c r="B391" s="155">
        <v>3</v>
      </c>
      <c r="C391" s="205" t="s">
        <v>169</v>
      </c>
      <c r="D391" s="570">
        <v>30</v>
      </c>
      <c r="E391" s="156">
        <v>30</v>
      </c>
      <c r="F391" s="156">
        <v>30</v>
      </c>
      <c r="G391" s="156"/>
      <c r="H391" s="156">
        <f>D391+E391+F391</f>
        <v>90</v>
      </c>
      <c r="I391" s="359">
        <f t="shared" ref="I391:I398" si="120">H391/B391</f>
        <v>30</v>
      </c>
      <c r="K391" s="155">
        <v>1</v>
      </c>
      <c r="L391" s="184">
        <f t="shared" ref="L391:L398" si="121">ROUNDUP(I391,0)</f>
        <v>30</v>
      </c>
    </row>
    <row r="392" spans="1:12" ht="15" x14ac:dyDescent="0.25">
      <c r="A392" s="155">
        <v>2</v>
      </c>
      <c r="B392" s="155">
        <f>B391</f>
        <v>3</v>
      </c>
      <c r="C392" s="205" t="s">
        <v>166</v>
      </c>
      <c r="D392" s="156">
        <v>42</v>
      </c>
      <c r="E392" s="156">
        <v>45</v>
      </c>
      <c r="F392" s="156">
        <v>45</v>
      </c>
      <c r="G392" s="156"/>
      <c r="H392" s="156">
        <f t="shared" ref="H392:H398" si="122">D392+E392+F392</f>
        <v>132</v>
      </c>
      <c r="I392" s="359">
        <f t="shared" si="120"/>
        <v>44</v>
      </c>
      <c r="K392" s="155">
        <v>2</v>
      </c>
      <c r="L392" s="184">
        <f t="shared" si="121"/>
        <v>44</v>
      </c>
    </row>
    <row r="393" spans="1:12" ht="15" x14ac:dyDescent="0.25">
      <c r="A393" s="155">
        <v>3</v>
      </c>
      <c r="B393" s="155">
        <f t="shared" ref="B393:B398" si="123">B392</f>
        <v>3</v>
      </c>
      <c r="C393" s="205" t="s">
        <v>122</v>
      </c>
      <c r="D393" s="156">
        <v>45</v>
      </c>
      <c r="E393" s="156">
        <v>49</v>
      </c>
      <c r="F393" s="156">
        <v>50</v>
      </c>
      <c r="G393" s="156"/>
      <c r="H393" s="156">
        <f t="shared" si="122"/>
        <v>144</v>
      </c>
      <c r="I393" s="359">
        <f t="shared" si="120"/>
        <v>48</v>
      </c>
      <c r="K393" s="155">
        <v>3</v>
      </c>
      <c r="L393" s="184">
        <f t="shared" si="121"/>
        <v>48</v>
      </c>
    </row>
    <row r="394" spans="1:12" ht="15" x14ac:dyDescent="0.25">
      <c r="A394" s="155">
        <v>4</v>
      </c>
      <c r="B394" s="155">
        <f t="shared" si="123"/>
        <v>3</v>
      </c>
      <c r="C394" s="205" t="s">
        <v>120</v>
      </c>
      <c r="D394" s="156">
        <v>38</v>
      </c>
      <c r="E394" s="156">
        <v>38</v>
      </c>
      <c r="F394" s="156">
        <v>38</v>
      </c>
      <c r="G394" s="156"/>
      <c r="H394" s="156">
        <f t="shared" si="122"/>
        <v>114</v>
      </c>
      <c r="I394" s="359">
        <f t="shared" si="120"/>
        <v>38</v>
      </c>
      <c r="K394" s="155">
        <v>4</v>
      </c>
      <c r="L394" s="184">
        <f t="shared" si="121"/>
        <v>38</v>
      </c>
    </row>
    <row r="395" spans="1:12" ht="15" x14ac:dyDescent="0.25">
      <c r="A395" s="155">
        <v>5</v>
      </c>
      <c r="B395" s="155">
        <f t="shared" si="123"/>
        <v>3</v>
      </c>
      <c r="C395" s="205" t="s">
        <v>167</v>
      </c>
      <c r="D395" s="170">
        <v>40</v>
      </c>
      <c r="E395" s="170">
        <v>43</v>
      </c>
      <c r="F395" s="170">
        <v>43</v>
      </c>
      <c r="G395" s="156"/>
      <c r="H395" s="156">
        <f t="shared" si="122"/>
        <v>126</v>
      </c>
      <c r="I395" s="359">
        <f t="shared" si="120"/>
        <v>42</v>
      </c>
      <c r="K395" s="155">
        <v>5</v>
      </c>
      <c r="L395" s="184">
        <f t="shared" si="121"/>
        <v>42</v>
      </c>
    </row>
    <row r="396" spans="1:12" ht="15" x14ac:dyDescent="0.25">
      <c r="A396" s="155">
        <v>6</v>
      </c>
      <c r="B396" s="155">
        <f t="shared" si="123"/>
        <v>3</v>
      </c>
      <c r="C396" s="205" t="s">
        <v>125</v>
      </c>
      <c r="D396" s="574">
        <v>15</v>
      </c>
      <c r="E396" s="170">
        <v>15</v>
      </c>
      <c r="F396" s="170">
        <v>15</v>
      </c>
      <c r="G396" s="156"/>
      <c r="H396" s="156">
        <f t="shared" si="122"/>
        <v>45</v>
      </c>
      <c r="I396" s="359">
        <f t="shared" si="120"/>
        <v>15</v>
      </c>
      <c r="K396" s="155">
        <v>6</v>
      </c>
      <c r="L396" s="184">
        <f t="shared" si="121"/>
        <v>15</v>
      </c>
    </row>
    <row r="397" spans="1:12" ht="15" x14ac:dyDescent="0.25">
      <c r="A397" s="155">
        <v>7</v>
      </c>
      <c r="B397" s="155">
        <f t="shared" si="123"/>
        <v>3</v>
      </c>
      <c r="C397" s="205" t="s">
        <v>149</v>
      </c>
      <c r="D397" s="156">
        <v>70</v>
      </c>
      <c r="E397" s="156">
        <v>75</v>
      </c>
      <c r="F397" s="156">
        <v>70</v>
      </c>
      <c r="G397" s="156"/>
      <c r="H397" s="156">
        <f t="shared" si="122"/>
        <v>215</v>
      </c>
      <c r="I397" s="359">
        <f t="shared" si="120"/>
        <v>71.666666666666671</v>
      </c>
      <c r="K397" s="155">
        <v>7</v>
      </c>
      <c r="L397" s="184">
        <f t="shared" si="121"/>
        <v>72</v>
      </c>
    </row>
    <row r="398" spans="1:12" ht="15" x14ac:dyDescent="0.25">
      <c r="A398" s="155">
        <v>8</v>
      </c>
      <c r="B398" s="155">
        <f t="shared" si="123"/>
        <v>3</v>
      </c>
      <c r="C398" s="505" t="s">
        <v>164</v>
      </c>
      <c r="D398" s="156">
        <v>80</v>
      </c>
      <c r="E398" s="156">
        <v>85</v>
      </c>
      <c r="F398" s="156">
        <v>80</v>
      </c>
      <c r="G398" s="156"/>
      <c r="H398" s="156">
        <f t="shared" si="122"/>
        <v>245</v>
      </c>
      <c r="I398" s="359">
        <f t="shared" si="120"/>
        <v>81.666666666666671</v>
      </c>
      <c r="K398" s="155">
        <v>8</v>
      </c>
      <c r="L398" s="184">
        <f t="shared" si="121"/>
        <v>82</v>
      </c>
    </row>
    <row r="400" spans="1:12" ht="15" x14ac:dyDescent="0.25">
      <c r="A400" s="569" t="s">
        <v>280</v>
      </c>
      <c r="B400" s="155"/>
      <c r="D400" s="570" t="s">
        <v>241</v>
      </c>
      <c r="E400" s="156"/>
      <c r="F400" s="156"/>
      <c r="G400" s="156"/>
      <c r="H400" s="155"/>
      <c r="I400" s="358"/>
    </row>
    <row r="401" spans="1:12" ht="15" x14ac:dyDescent="0.25">
      <c r="A401" s="155"/>
      <c r="B401" s="155"/>
      <c r="C401" s="354" t="s">
        <v>239</v>
      </c>
      <c r="D401" s="353" t="s">
        <v>231</v>
      </c>
      <c r="E401" s="353" t="s">
        <v>224</v>
      </c>
      <c r="F401" s="353" t="s">
        <v>225</v>
      </c>
      <c r="G401" s="156"/>
      <c r="H401" s="155"/>
      <c r="I401" s="358"/>
    </row>
    <row r="402" spans="1:12" ht="15" x14ac:dyDescent="0.25">
      <c r="A402" s="155" t="s">
        <v>67</v>
      </c>
      <c r="B402" s="155"/>
      <c r="C402" s="354"/>
      <c r="D402" s="156" t="s">
        <v>61</v>
      </c>
      <c r="E402" s="156" t="s">
        <v>62</v>
      </c>
      <c r="F402" s="156" t="s">
        <v>63</v>
      </c>
      <c r="G402" s="156"/>
      <c r="H402" s="156" t="s">
        <v>34</v>
      </c>
      <c r="I402" s="359" t="s">
        <v>65</v>
      </c>
      <c r="K402" s="155"/>
      <c r="L402" s="184" t="s">
        <v>66</v>
      </c>
    </row>
    <row r="403" spans="1:12" ht="15" x14ac:dyDescent="0.25">
      <c r="A403" s="155">
        <v>1</v>
      </c>
      <c r="B403" s="155">
        <v>3</v>
      </c>
      <c r="C403" s="240" t="s">
        <v>110</v>
      </c>
      <c r="D403" s="570">
        <v>-1</v>
      </c>
      <c r="E403" s="570">
        <v>-1</v>
      </c>
      <c r="F403" s="156">
        <v>-1</v>
      </c>
      <c r="G403" s="156"/>
      <c r="H403" s="156">
        <f>D403+E403+F403</f>
        <v>-3</v>
      </c>
      <c r="I403" s="359">
        <f t="shared" ref="I403:I410" si="124">H403/B403</f>
        <v>-1</v>
      </c>
      <c r="K403" s="155">
        <v>1</v>
      </c>
      <c r="L403" s="184">
        <f t="shared" ref="L403:L410" si="125">ROUNDUP(I403,0)</f>
        <v>-1</v>
      </c>
    </row>
    <row r="404" spans="1:12" ht="15" x14ac:dyDescent="0.25">
      <c r="A404" s="155">
        <v>2</v>
      </c>
      <c r="B404" s="155">
        <f>B403</f>
        <v>3</v>
      </c>
      <c r="C404" s="205" t="s">
        <v>148</v>
      </c>
      <c r="D404" s="156">
        <v>17</v>
      </c>
      <c r="E404" s="156">
        <v>17</v>
      </c>
      <c r="F404" s="156">
        <v>21</v>
      </c>
      <c r="G404" s="156"/>
      <c r="H404" s="156">
        <f t="shared" ref="H404:H410" si="126">D404+E404+F404</f>
        <v>55</v>
      </c>
      <c r="I404" s="359">
        <f t="shared" si="124"/>
        <v>18.333333333333332</v>
      </c>
      <c r="K404" s="155">
        <v>2</v>
      </c>
      <c r="L404" s="184">
        <f t="shared" si="125"/>
        <v>19</v>
      </c>
    </row>
    <row r="405" spans="1:12" ht="15" x14ac:dyDescent="0.25">
      <c r="A405" s="155">
        <v>3</v>
      </c>
      <c r="B405" s="155">
        <f t="shared" ref="B405:B410" si="127">B404</f>
        <v>3</v>
      </c>
      <c r="C405" s="205" t="s">
        <v>214</v>
      </c>
      <c r="D405" s="156">
        <v>0</v>
      </c>
      <c r="E405" s="156">
        <v>0</v>
      </c>
      <c r="F405" s="156">
        <v>0</v>
      </c>
      <c r="G405" s="156"/>
      <c r="H405" s="156">
        <f t="shared" si="126"/>
        <v>0</v>
      </c>
      <c r="I405" s="359">
        <f t="shared" si="124"/>
        <v>0</v>
      </c>
      <c r="K405" s="155">
        <v>3</v>
      </c>
      <c r="L405" s="184">
        <f t="shared" si="125"/>
        <v>0</v>
      </c>
    </row>
    <row r="406" spans="1:12" ht="15" x14ac:dyDescent="0.25">
      <c r="A406" s="155">
        <v>4</v>
      </c>
      <c r="B406" s="155">
        <f t="shared" si="127"/>
        <v>3</v>
      </c>
      <c r="C406" s="205" t="s">
        <v>150</v>
      </c>
      <c r="D406" s="156">
        <v>20</v>
      </c>
      <c r="E406" s="156">
        <v>22</v>
      </c>
      <c r="F406" s="156">
        <v>25</v>
      </c>
      <c r="G406" s="156"/>
      <c r="H406" s="156">
        <f t="shared" si="126"/>
        <v>67</v>
      </c>
      <c r="I406" s="359">
        <f t="shared" si="124"/>
        <v>22.333333333333332</v>
      </c>
      <c r="K406" s="155">
        <v>4</v>
      </c>
      <c r="L406" s="184">
        <f t="shared" si="125"/>
        <v>23</v>
      </c>
    </row>
    <row r="407" spans="1:12" ht="15" x14ac:dyDescent="0.25">
      <c r="A407" s="155">
        <v>5</v>
      </c>
      <c r="B407" s="155">
        <f t="shared" si="127"/>
        <v>3</v>
      </c>
      <c r="C407" s="205" t="s">
        <v>142</v>
      </c>
      <c r="D407" s="170">
        <v>20</v>
      </c>
      <c r="E407" s="170">
        <v>24</v>
      </c>
      <c r="F407" s="170">
        <v>25</v>
      </c>
      <c r="G407" s="156"/>
      <c r="H407" s="156">
        <f t="shared" si="126"/>
        <v>69</v>
      </c>
      <c r="I407" s="359">
        <f t="shared" si="124"/>
        <v>23</v>
      </c>
      <c r="K407" s="155">
        <v>5</v>
      </c>
      <c r="L407" s="184">
        <f t="shared" si="125"/>
        <v>23</v>
      </c>
    </row>
    <row r="408" spans="1:12" ht="15" x14ac:dyDescent="0.25">
      <c r="A408" s="155">
        <v>6</v>
      </c>
      <c r="B408" s="155">
        <f t="shared" si="127"/>
        <v>3</v>
      </c>
      <c r="C408" s="205" t="s">
        <v>153</v>
      </c>
      <c r="D408" s="574">
        <v>28</v>
      </c>
      <c r="E408" s="574">
        <v>27</v>
      </c>
      <c r="F408" s="170">
        <v>28</v>
      </c>
      <c r="G408" s="156"/>
      <c r="H408" s="156">
        <f t="shared" si="126"/>
        <v>83</v>
      </c>
      <c r="I408" s="359">
        <f t="shared" si="124"/>
        <v>27.666666666666668</v>
      </c>
      <c r="K408" s="155">
        <v>6</v>
      </c>
      <c r="L408" s="184">
        <f t="shared" si="125"/>
        <v>28</v>
      </c>
    </row>
    <row r="409" spans="1:12" ht="15" x14ac:dyDescent="0.25">
      <c r="A409" s="155">
        <v>7</v>
      </c>
      <c r="B409" s="155">
        <f t="shared" si="127"/>
        <v>3</v>
      </c>
      <c r="C409" s="205" t="s">
        <v>143</v>
      </c>
      <c r="D409" s="156">
        <v>24</v>
      </c>
      <c r="E409" s="156">
        <v>26</v>
      </c>
      <c r="F409" s="156">
        <v>27</v>
      </c>
      <c r="G409" s="156"/>
      <c r="H409" s="156">
        <f t="shared" si="126"/>
        <v>77</v>
      </c>
      <c r="I409" s="359">
        <f t="shared" si="124"/>
        <v>25.666666666666668</v>
      </c>
      <c r="K409" s="155">
        <v>7</v>
      </c>
      <c r="L409" s="184">
        <f t="shared" si="125"/>
        <v>26</v>
      </c>
    </row>
    <row r="410" spans="1:12" ht="15" x14ac:dyDescent="0.25">
      <c r="A410" s="155">
        <v>8</v>
      </c>
      <c r="B410" s="155">
        <f t="shared" si="127"/>
        <v>3</v>
      </c>
      <c r="C410" s="205" t="s">
        <v>172</v>
      </c>
      <c r="D410" s="156">
        <v>22</v>
      </c>
      <c r="E410" s="156">
        <v>25</v>
      </c>
      <c r="F410" s="156">
        <v>26</v>
      </c>
      <c r="G410" s="156"/>
      <c r="H410" s="156">
        <f t="shared" si="126"/>
        <v>73</v>
      </c>
      <c r="I410" s="359">
        <f t="shared" si="124"/>
        <v>24.333333333333332</v>
      </c>
      <c r="K410" s="155">
        <v>8</v>
      </c>
      <c r="L410" s="184">
        <f t="shared" si="125"/>
        <v>25</v>
      </c>
    </row>
    <row r="413" spans="1:12" ht="15" x14ac:dyDescent="0.25">
      <c r="A413" s="569" t="s">
        <v>283</v>
      </c>
      <c r="B413" s="155"/>
      <c r="D413" s="570" t="s">
        <v>241</v>
      </c>
      <c r="E413" s="156"/>
      <c r="F413" s="156"/>
      <c r="G413" s="156"/>
      <c r="H413" s="155"/>
      <c r="I413" s="358"/>
    </row>
    <row r="414" spans="1:12" ht="15" x14ac:dyDescent="0.25">
      <c r="A414" s="155"/>
      <c r="B414" s="155"/>
      <c r="C414" s="354" t="s">
        <v>239</v>
      </c>
      <c r="D414" s="353" t="s">
        <v>231</v>
      </c>
      <c r="E414" s="353" t="s">
        <v>224</v>
      </c>
      <c r="F414" s="353" t="s">
        <v>225</v>
      </c>
      <c r="G414" s="156"/>
      <c r="H414" s="155"/>
      <c r="I414" s="358"/>
    </row>
    <row r="415" spans="1:12" ht="15" x14ac:dyDescent="0.25">
      <c r="A415" s="155" t="s">
        <v>67</v>
      </c>
      <c r="B415" s="155"/>
      <c r="C415" s="354"/>
      <c r="D415" s="156" t="s">
        <v>61</v>
      </c>
      <c r="E415" s="156" t="s">
        <v>62</v>
      </c>
      <c r="F415" s="156" t="s">
        <v>63</v>
      </c>
      <c r="G415" s="156"/>
      <c r="H415" s="156" t="s">
        <v>34</v>
      </c>
      <c r="I415" s="359" t="s">
        <v>65</v>
      </c>
      <c r="K415" s="155"/>
      <c r="L415" s="184" t="s">
        <v>66</v>
      </c>
    </row>
    <row r="416" spans="1:12" ht="15" x14ac:dyDescent="0.25">
      <c r="A416" s="155">
        <v>1</v>
      </c>
      <c r="B416" s="155">
        <v>3</v>
      </c>
      <c r="C416" s="205" t="s">
        <v>125</v>
      </c>
      <c r="D416" s="570">
        <v>42</v>
      </c>
      <c r="E416" s="156">
        <v>44</v>
      </c>
      <c r="F416" s="156">
        <v>44</v>
      </c>
      <c r="G416" s="156"/>
      <c r="H416" s="156">
        <f>D416+E416+F416</f>
        <v>130</v>
      </c>
      <c r="I416" s="359">
        <f t="shared" ref="I416:I423" si="128">H416/B416</f>
        <v>43.333333333333336</v>
      </c>
      <c r="K416" s="155">
        <v>1</v>
      </c>
      <c r="L416" s="184">
        <f t="shared" ref="L416:L423" si="129">ROUNDUP(I416,0)</f>
        <v>44</v>
      </c>
    </row>
    <row r="417" spans="1:12" ht="15" x14ac:dyDescent="0.25">
      <c r="A417" s="155">
        <v>2</v>
      </c>
      <c r="B417" s="155">
        <f>B416</f>
        <v>3</v>
      </c>
      <c r="C417" s="205" t="s">
        <v>169</v>
      </c>
      <c r="D417" s="156">
        <v>40</v>
      </c>
      <c r="E417" s="156">
        <v>40</v>
      </c>
      <c r="F417" s="156">
        <v>40</v>
      </c>
      <c r="G417" s="156"/>
      <c r="H417" s="156">
        <f t="shared" ref="H417:H423" si="130">D417+E417+F417</f>
        <v>120</v>
      </c>
      <c r="I417" s="359">
        <f t="shared" si="128"/>
        <v>40</v>
      </c>
      <c r="K417" s="155">
        <v>2</v>
      </c>
      <c r="L417" s="184">
        <f t="shared" si="129"/>
        <v>40</v>
      </c>
    </row>
    <row r="418" spans="1:12" ht="15" x14ac:dyDescent="0.25">
      <c r="A418" s="155">
        <v>3</v>
      </c>
      <c r="B418" s="155">
        <f t="shared" ref="B418:B423" si="131">B417</f>
        <v>3</v>
      </c>
      <c r="C418" s="205" t="s">
        <v>120</v>
      </c>
      <c r="D418" s="156">
        <v>50</v>
      </c>
      <c r="E418" s="156">
        <v>55</v>
      </c>
      <c r="F418" s="156">
        <v>60</v>
      </c>
      <c r="G418" s="156"/>
      <c r="H418" s="156">
        <f t="shared" si="130"/>
        <v>165</v>
      </c>
      <c r="I418" s="359">
        <f t="shared" si="128"/>
        <v>55</v>
      </c>
      <c r="K418" s="155">
        <v>3</v>
      </c>
      <c r="L418" s="184">
        <f t="shared" si="129"/>
        <v>55</v>
      </c>
    </row>
    <row r="419" spans="1:12" ht="15" x14ac:dyDescent="0.25">
      <c r="A419" s="155">
        <v>4</v>
      </c>
      <c r="B419" s="155">
        <f t="shared" si="131"/>
        <v>3</v>
      </c>
      <c r="C419" s="205" t="s">
        <v>167</v>
      </c>
      <c r="D419" s="156">
        <v>48</v>
      </c>
      <c r="E419" s="156">
        <v>53</v>
      </c>
      <c r="F419" s="156">
        <v>55</v>
      </c>
      <c r="G419" s="156"/>
      <c r="H419" s="156">
        <f t="shared" si="130"/>
        <v>156</v>
      </c>
      <c r="I419" s="359">
        <f t="shared" si="128"/>
        <v>52</v>
      </c>
      <c r="K419" s="155">
        <v>4</v>
      </c>
      <c r="L419" s="184">
        <f t="shared" si="129"/>
        <v>52</v>
      </c>
    </row>
    <row r="420" spans="1:12" ht="15" x14ac:dyDescent="0.25">
      <c r="A420" s="155">
        <v>5</v>
      </c>
      <c r="B420" s="155">
        <f t="shared" si="131"/>
        <v>3</v>
      </c>
      <c r="C420" s="205" t="s">
        <v>166</v>
      </c>
      <c r="D420" s="170">
        <v>36</v>
      </c>
      <c r="E420" s="170">
        <v>36</v>
      </c>
      <c r="F420" s="170">
        <v>36</v>
      </c>
      <c r="G420" s="156"/>
      <c r="H420" s="156">
        <f t="shared" si="130"/>
        <v>108</v>
      </c>
      <c r="I420" s="359">
        <f t="shared" si="128"/>
        <v>36</v>
      </c>
      <c r="K420" s="155">
        <v>5</v>
      </c>
      <c r="L420" s="184">
        <f t="shared" si="129"/>
        <v>36</v>
      </c>
    </row>
    <row r="421" spans="1:12" ht="15" x14ac:dyDescent="0.25">
      <c r="A421" s="155">
        <v>6</v>
      </c>
      <c r="B421" s="155">
        <f t="shared" si="131"/>
        <v>3</v>
      </c>
      <c r="C421" s="205" t="s">
        <v>122</v>
      </c>
      <c r="D421" s="574">
        <v>43</v>
      </c>
      <c r="E421" s="170">
        <v>47</v>
      </c>
      <c r="F421" s="170">
        <v>46</v>
      </c>
      <c r="G421" s="156"/>
      <c r="H421" s="156">
        <f t="shared" si="130"/>
        <v>136</v>
      </c>
      <c r="I421" s="359">
        <f t="shared" si="128"/>
        <v>45.333333333333336</v>
      </c>
      <c r="K421" s="155">
        <v>6</v>
      </c>
      <c r="L421" s="184">
        <f t="shared" si="129"/>
        <v>46</v>
      </c>
    </row>
    <row r="422" spans="1:12" ht="15" x14ac:dyDescent="0.25">
      <c r="A422" s="155">
        <v>7</v>
      </c>
      <c r="B422" s="155">
        <f t="shared" si="131"/>
        <v>3</v>
      </c>
      <c r="C422" s="205" t="s">
        <v>149</v>
      </c>
      <c r="D422" s="156">
        <v>39</v>
      </c>
      <c r="E422" s="156">
        <v>41</v>
      </c>
      <c r="F422" s="156">
        <v>39</v>
      </c>
      <c r="G422" s="156"/>
      <c r="H422" s="156">
        <f t="shared" si="130"/>
        <v>119</v>
      </c>
      <c r="I422" s="359">
        <f t="shared" si="128"/>
        <v>39.666666666666664</v>
      </c>
      <c r="K422" s="155">
        <v>7</v>
      </c>
      <c r="L422" s="184">
        <f t="shared" si="129"/>
        <v>40</v>
      </c>
    </row>
    <row r="423" spans="1:12" ht="15" x14ac:dyDescent="0.25">
      <c r="A423" s="155">
        <v>8</v>
      </c>
      <c r="B423" s="155">
        <f t="shared" si="131"/>
        <v>3</v>
      </c>
      <c r="C423" s="505" t="s">
        <v>164</v>
      </c>
      <c r="D423" s="156">
        <v>18</v>
      </c>
      <c r="E423" s="156">
        <v>20</v>
      </c>
      <c r="F423" s="156">
        <v>20</v>
      </c>
      <c r="G423" s="156"/>
      <c r="H423" s="156">
        <f t="shared" si="130"/>
        <v>58</v>
      </c>
      <c r="I423" s="359">
        <f t="shared" si="128"/>
        <v>19.333333333333332</v>
      </c>
      <c r="K423" s="155">
        <v>8</v>
      </c>
      <c r="L423" s="184">
        <f t="shared" si="129"/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1"/>
  <sheetViews>
    <sheetView showWhiteSpace="0" zoomScale="80" zoomScaleNormal="80" zoomScalePageLayoutView="50" workbookViewId="0">
      <selection activeCell="J28" sqref="J28"/>
    </sheetView>
  </sheetViews>
  <sheetFormatPr defaultColWidth="9.140625" defaultRowHeight="12.75" x14ac:dyDescent="0.2"/>
  <cols>
    <col min="1" max="1" width="13" style="75" customWidth="1"/>
    <col min="2" max="2" width="33.28515625" style="75" customWidth="1"/>
    <col min="3" max="3" width="48.7109375" style="75" bestFit="1" customWidth="1"/>
    <col min="4" max="4" width="9.140625" style="107"/>
    <col min="5" max="5" width="10.42578125" style="106" customWidth="1"/>
    <col min="6" max="6" width="13.140625" style="105" customWidth="1"/>
    <col min="7" max="7" width="16" style="416" bestFit="1" customWidth="1"/>
    <col min="8" max="16384" width="9.140625" style="75"/>
  </cols>
  <sheetData>
    <row r="1" spans="1:7" ht="24.75" customHeight="1" x14ac:dyDescent="0.25">
      <c r="B1" s="585" t="s">
        <v>281</v>
      </c>
      <c r="C1" s="585"/>
      <c r="D1" s="585"/>
      <c r="E1" s="585"/>
      <c r="F1" s="582"/>
      <c r="G1" s="399"/>
    </row>
    <row r="2" spans="1:7" ht="12.75" customHeight="1" x14ac:dyDescent="0.25">
      <c r="A2" s="581"/>
      <c r="B2" s="585"/>
      <c r="C2" s="585"/>
      <c r="D2" s="585"/>
      <c r="E2" s="585"/>
      <c r="F2" s="582"/>
      <c r="G2" s="399"/>
    </row>
    <row r="3" spans="1:7" ht="17.25" customHeight="1" x14ac:dyDescent="0.25">
      <c r="A3" s="581"/>
      <c r="B3" s="585"/>
      <c r="C3" s="585"/>
      <c r="D3" s="585"/>
      <c r="E3" s="585"/>
      <c r="F3" s="582"/>
      <c r="G3" s="399"/>
    </row>
    <row r="4" spans="1:7" ht="12.75" customHeight="1" x14ac:dyDescent="0.25">
      <c r="A4" s="581"/>
      <c r="B4" s="585"/>
      <c r="C4" s="585"/>
      <c r="D4" s="585"/>
      <c r="E4" s="585"/>
      <c r="F4" s="582"/>
      <c r="G4" s="399"/>
    </row>
    <row r="5" spans="1:7" ht="13.5" customHeight="1" thickBot="1" x14ac:dyDescent="0.3">
      <c r="A5" s="583"/>
      <c r="B5" s="586"/>
      <c r="C5" s="586"/>
      <c r="D5" s="586"/>
      <c r="E5" s="586"/>
      <c r="F5" s="584"/>
      <c r="G5" s="399"/>
    </row>
    <row r="6" spans="1:7" ht="15.75" thickBot="1" x14ac:dyDescent="0.3">
      <c r="A6" s="118"/>
      <c r="B6" s="118"/>
      <c r="C6" s="118"/>
      <c r="D6" s="118"/>
      <c r="E6" s="118"/>
      <c r="F6" s="118"/>
      <c r="G6" s="407"/>
    </row>
    <row r="7" spans="1:7" ht="18.75" thickBot="1" x14ac:dyDescent="0.25">
      <c r="A7" s="547" t="s">
        <v>245</v>
      </c>
      <c r="B7" s="548"/>
      <c r="C7" s="548"/>
      <c r="D7" s="548"/>
      <c r="E7" s="548"/>
      <c r="F7" s="549"/>
      <c r="G7" s="408"/>
    </row>
    <row r="8" spans="1:7" ht="15.75" thickBot="1" x14ac:dyDescent="0.3">
      <c r="A8" s="118"/>
      <c r="B8" s="118"/>
      <c r="C8" s="118"/>
      <c r="D8" s="118"/>
      <c r="E8" s="118"/>
      <c r="F8" s="118"/>
      <c r="G8" s="407"/>
    </row>
    <row r="9" spans="1:7" ht="17.25" thickTop="1" thickBot="1" x14ac:dyDescent="0.3">
      <c r="A9" s="112" t="s">
        <v>30</v>
      </c>
      <c r="B9" s="113" t="s">
        <v>5</v>
      </c>
      <c r="C9" s="113" t="s">
        <v>0</v>
      </c>
      <c r="D9" s="113" t="s">
        <v>1</v>
      </c>
      <c r="E9" s="113" t="s">
        <v>2</v>
      </c>
      <c r="F9" s="129" t="s">
        <v>47</v>
      </c>
      <c r="G9" s="409"/>
    </row>
    <row r="10" spans="1:7" s="87" customFormat="1" ht="15.75" thickTop="1" x14ac:dyDescent="0.2">
      <c r="A10" s="417">
        <v>1</v>
      </c>
      <c r="B10" s="241" t="s">
        <v>95</v>
      </c>
      <c r="C10" s="285" t="s">
        <v>161</v>
      </c>
      <c r="D10" s="365">
        <v>10</v>
      </c>
      <c r="E10" s="365">
        <v>0</v>
      </c>
      <c r="F10" s="160">
        <f t="shared" ref="F10:F26" si="0">IF(D10&gt;E10,D10,E10)</f>
        <v>10</v>
      </c>
      <c r="G10" s="183"/>
    </row>
    <row r="11" spans="1:7" s="87" customFormat="1" ht="15" x14ac:dyDescent="0.2">
      <c r="A11" s="406">
        <f t="shared" ref="A11:A47" si="1">A10+1</f>
        <v>2</v>
      </c>
      <c r="B11" s="242" t="s">
        <v>122</v>
      </c>
      <c r="C11" s="285" t="s">
        <v>162</v>
      </c>
      <c r="D11" s="365">
        <v>43.33</v>
      </c>
      <c r="E11" s="365">
        <v>64.333333333333329</v>
      </c>
      <c r="F11" s="160">
        <f t="shared" si="0"/>
        <v>64.333333333333329</v>
      </c>
      <c r="G11" s="180"/>
    </row>
    <row r="12" spans="1:7" s="87" customFormat="1" ht="15" x14ac:dyDescent="0.2">
      <c r="A12" s="406">
        <f t="shared" si="1"/>
        <v>3</v>
      </c>
      <c r="B12" s="242" t="s">
        <v>125</v>
      </c>
      <c r="C12" s="285" t="s">
        <v>162</v>
      </c>
      <c r="D12" s="365">
        <v>60.666666666666664</v>
      </c>
      <c r="E12" s="385">
        <v>36.666666666666664</v>
      </c>
      <c r="F12" s="160">
        <f t="shared" si="0"/>
        <v>60.666666666666664</v>
      </c>
      <c r="G12" s="183"/>
    </row>
    <row r="13" spans="1:7" s="87" customFormat="1" ht="15.75" thickBot="1" x14ac:dyDescent="0.25">
      <c r="A13" s="427">
        <f t="shared" si="1"/>
        <v>4</v>
      </c>
      <c r="B13" s="428" t="s">
        <v>120</v>
      </c>
      <c r="C13" s="429" t="s">
        <v>162</v>
      </c>
      <c r="D13" s="430">
        <v>24.333333333333332</v>
      </c>
      <c r="E13" s="431">
        <v>48</v>
      </c>
      <c r="F13" s="432">
        <f t="shared" si="0"/>
        <v>48</v>
      </c>
      <c r="G13" s="180"/>
    </row>
    <row r="14" spans="1:7" s="87" customFormat="1" ht="15" x14ac:dyDescent="0.2">
      <c r="A14" s="436">
        <f t="shared" si="1"/>
        <v>5</v>
      </c>
      <c r="B14" s="437" t="s">
        <v>226</v>
      </c>
      <c r="C14" s="438" t="s">
        <v>126</v>
      </c>
      <c r="D14" s="439">
        <v>11</v>
      </c>
      <c r="E14" s="439">
        <v>16.333333333333332</v>
      </c>
      <c r="F14" s="440">
        <f t="shared" si="0"/>
        <v>16.333333333333332</v>
      </c>
      <c r="G14" s="441">
        <f>F14+F15+F16+F17</f>
        <v>113.66666666666667</v>
      </c>
    </row>
    <row r="15" spans="1:7" s="87" customFormat="1" ht="15" x14ac:dyDescent="0.2">
      <c r="A15" s="442">
        <f t="shared" si="1"/>
        <v>6</v>
      </c>
      <c r="B15" s="388" t="s">
        <v>133</v>
      </c>
      <c r="C15" s="389" t="s">
        <v>126</v>
      </c>
      <c r="D15" s="390">
        <v>31.67</v>
      </c>
      <c r="E15" s="390">
        <v>36.333333333333336</v>
      </c>
      <c r="F15" s="392">
        <f t="shared" si="0"/>
        <v>36.333333333333336</v>
      </c>
      <c r="G15" s="443"/>
    </row>
    <row r="16" spans="1:7" s="87" customFormat="1" ht="15" x14ac:dyDescent="0.2">
      <c r="A16" s="442">
        <f t="shared" si="1"/>
        <v>7</v>
      </c>
      <c r="B16" s="388" t="s">
        <v>132</v>
      </c>
      <c r="C16" s="389" t="s">
        <v>126</v>
      </c>
      <c r="D16" s="390">
        <v>32</v>
      </c>
      <c r="E16" s="391">
        <v>37</v>
      </c>
      <c r="F16" s="392">
        <f t="shared" si="0"/>
        <v>37</v>
      </c>
      <c r="G16" s="444"/>
    </row>
    <row r="17" spans="1:7" s="87" customFormat="1" ht="15.75" thickBot="1" x14ac:dyDescent="0.25">
      <c r="A17" s="445">
        <f t="shared" si="1"/>
        <v>8</v>
      </c>
      <c r="B17" s="446" t="s">
        <v>134</v>
      </c>
      <c r="C17" s="447" t="s">
        <v>126</v>
      </c>
      <c r="D17" s="448">
        <v>24</v>
      </c>
      <c r="E17" s="449"/>
      <c r="F17" s="450">
        <f t="shared" si="0"/>
        <v>24</v>
      </c>
      <c r="G17" s="451"/>
    </row>
    <row r="18" spans="1:7" s="87" customFormat="1" ht="15" x14ac:dyDescent="0.2">
      <c r="A18" s="433">
        <f t="shared" si="1"/>
        <v>9</v>
      </c>
      <c r="B18" s="434" t="s">
        <v>149</v>
      </c>
      <c r="C18" s="287" t="s">
        <v>135</v>
      </c>
      <c r="D18" s="435">
        <v>57</v>
      </c>
      <c r="E18" s="435">
        <v>72</v>
      </c>
      <c r="F18" s="167">
        <f t="shared" si="0"/>
        <v>72</v>
      </c>
      <c r="G18" s="183"/>
    </row>
    <row r="19" spans="1:7" s="87" customFormat="1" ht="15" x14ac:dyDescent="0.2">
      <c r="A19" s="406">
        <f t="shared" si="1"/>
        <v>10</v>
      </c>
      <c r="B19" s="242" t="s">
        <v>152</v>
      </c>
      <c r="C19" s="285" t="s">
        <v>135</v>
      </c>
      <c r="D19" s="365">
        <v>17</v>
      </c>
      <c r="E19" s="385">
        <v>36</v>
      </c>
      <c r="F19" s="160">
        <f t="shared" si="0"/>
        <v>36</v>
      </c>
      <c r="G19" s="180"/>
    </row>
    <row r="20" spans="1:7" s="87" customFormat="1" ht="15" x14ac:dyDescent="0.2">
      <c r="A20" s="406">
        <f t="shared" si="1"/>
        <v>11</v>
      </c>
      <c r="B20" s="241" t="s">
        <v>201</v>
      </c>
      <c r="C20" s="341" t="s">
        <v>197</v>
      </c>
      <c r="D20" s="365">
        <v>20</v>
      </c>
      <c r="E20" s="385">
        <v>0</v>
      </c>
      <c r="F20" s="160">
        <f t="shared" si="0"/>
        <v>20</v>
      </c>
      <c r="G20" s="180"/>
    </row>
    <row r="21" spans="1:7" s="87" customFormat="1" ht="15.75" thickBot="1" x14ac:dyDescent="0.25">
      <c r="A21" s="406">
        <f t="shared" si="1"/>
        <v>12</v>
      </c>
      <c r="B21" s="453" t="s">
        <v>200</v>
      </c>
      <c r="C21" s="454" t="s">
        <v>197</v>
      </c>
      <c r="D21" s="430">
        <v>10.666666666666666</v>
      </c>
      <c r="E21" s="455">
        <v>22</v>
      </c>
      <c r="F21" s="432">
        <f t="shared" si="0"/>
        <v>22</v>
      </c>
      <c r="G21" s="180"/>
    </row>
    <row r="22" spans="1:7" s="87" customFormat="1" ht="15" x14ac:dyDescent="0.2">
      <c r="A22" s="452">
        <f t="shared" si="1"/>
        <v>13</v>
      </c>
      <c r="B22" s="458" t="s">
        <v>164</v>
      </c>
      <c r="C22" s="459" t="s">
        <v>163</v>
      </c>
      <c r="D22" s="439">
        <v>38.33</v>
      </c>
      <c r="E22" s="439">
        <v>68.333333333333329</v>
      </c>
      <c r="F22" s="440">
        <v>86.67</v>
      </c>
      <c r="G22" s="441">
        <f>F26+F22+F23+F25</f>
        <v>258.00333333333333</v>
      </c>
    </row>
    <row r="23" spans="1:7" s="87" customFormat="1" ht="15" x14ac:dyDescent="0.2">
      <c r="A23" s="452">
        <f t="shared" si="1"/>
        <v>14</v>
      </c>
      <c r="B23" s="460" t="s">
        <v>169</v>
      </c>
      <c r="C23" s="389" t="s">
        <v>163</v>
      </c>
      <c r="D23" s="390">
        <v>26.66</v>
      </c>
      <c r="E23" s="390">
        <v>33</v>
      </c>
      <c r="F23" s="392">
        <v>40</v>
      </c>
      <c r="G23" s="461"/>
    </row>
    <row r="24" spans="1:7" s="87" customFormat="1" ht="15" x14ac:dyDescent="0.2">
      <c r="A24" s="452">
        <f t="shared" si="1"/>
        <v>15</v>
      </c>
      <c r="B24" s="460" t="s">
        <v>165</v>
      </c>
      <c r="C24" s="389" t="s">
        <v>163</v>
      </c>
      <c r="D24" s="390">
        <v>22.67</v>
      </c>
      <c r="E24" s="390">
        <v>13.666666666666666</v>
      </c>
      <c r="F24" s="392">
        <f t="shared" si="0"/>
        <v>22.67</v>
      </c>
      <c r="G24" s="444"/>
    </row>
    <row r="25" spans="1:7" s="87" customFormat="1" ht="15" x14ac:dyDescent="0.2">
      <c r="A25" s="452">
        <f t="shared" si="1"/>
        <v>16</v>
      </c>
      <c r="B25" s="460" t="s">
        <v>166</v>
      </c>
      <c r="C25" s="389" t="s">
        <v>163</v>
      </c>
      <c r="D25" s="393">
        <v>35</v>
      </c>
      <c r="E25" s="393">
        <v>46.333333333333336</v>
      </c>
      <c r="F25" s="392">
        <f t="shared" si="0"/>
        <v>46.333333333333336</v>
      </c>
      <c r="G25" s="444"/>
    </row>
    <row r="26" spans="1:7" s="87" customFormat="1" ht="15.75" thickBot="1" x14ac:dyDescent="0.25">
      <c r="A26" s="452">
        <f t="shared" si="1"/>
        <v>17</v>
      </c>
      <c r="B26" s="462" t="s">
        <v>167</v>
      </c>
      <c r="C26" s="447" t="s">
        <v>163</v>
      </c>
      <c r="D26" s="448">
        <v>59.333333333333336</v>
      </c>
      <c r="E26" s="449">
        <v>85</v>
      </c>
      <c r="F26" s="450">
        <f t="shared" si="0"/>
        <v>85</v>
      </c>
      <c r="G26" s="463"/>
    </row>
    <row r="27" spans="1:7" s="87" customFormat="1" ht="15" x14ac:dyDescent="0.2">
      <c r="A27" s="406">
        <f t="shared" si="1"/>
        <v>18</v>
      </c>
      <c r="B27" s="456"/>
      <c r="C27" s="456"/>
      <c r="D27" s="457"/>
      <c r="E27" s="457"/>
      <c r="F27" s="457"/>
      <c r="G27" s="180"/>
    </row>
    <row r="28" spans="1:7" s="87" customFormat="1" ht="15" x14ac:dyDescent="0.2">
      <c r="A28" s="406">
        <f t="shared" si="1"/>
        <v>19</v>
      </c>
      <c r="B28" s="178"/>
      <c r="C28" s="178"/>
      <c r="D28" s="179"/>
      <c r="E28" s="179"/>
      <c r="F28" s="179"/>
      <c r="G28" s="180"/>
    </row>
    <row r="29" spans="1:7" s="87" customFormat="1" ht="15" x14ac:dyDescent="0.2">
      <c r="A29" s="406">
        <f t="shared" si="1"/>
        <v>20</v>
      </c>
      <c r="B29" s="178"/>
      <c r="C29" s="178"/>
      <c r="D29" s="179"/>
      <c r="E29" s="179"/>
      <c r="F29" s="179"/>
      <c r="G29" s="180"/>
    </row>
    <row r="30" spans="1:7" s="87" customFormat="1" ht="15" x14ac:dyDescent="0.2">
      <c r="A30" s="406">
        <f t="shared" si="1"/>
        <v>21</v>
      </c>
      <c r="B30" s="178"/>
      <c r="C30" s="178"/>
      <c r="D30" s="179"/>
      <c r="E30" s="179"/>
      <c r="F30" s="179"/>
      <c r="G30" s="180"/>
    </row>
    <row r="31" spans="1:7" s="87" customFormat="1" ht="15" x14ac:dyDescent="0.2">
      <c r="A31" s="406">
        <f t="shared" si="1"/>
        <v>22</v>
      </c>
      <c r="B31" s="178"/>
      <c r="C31" s="418"/>
      <c r="D31" s="182"/>
      <c r="E31" s="182"/>
      <c r="F31" s="182"/>
      <c r="G31" s="183"/>
    </row>
    <row r="32" spans="1:7" s="87" customFormat="1" ht="15" x14ac:dyDescent="0.2">
      <c r="A32" s="406">
        <f t="shared" si="1"/>
        <v>23</v>
      </c>
      <c r="B32" s="178"/>
      <c r="C32" s="418"/>
      <c r="D32" s="182"/>
      <c r="E32" s="182"/>
      <c r="F32" s="182"/>
      <c r="G32" s="183"/>
    </row>
    <row r="33" spans="1:7" s="87" customFormat="1" ht="15" x14ac:dyDescent="0.2">
      <c r="A33" s="406">
        <f t="shared" si="1"/>
        <v>24</v>
      </c>
      <c r="B33" s="178"/>
      <c r="C33" s="418"/>
      <c r="D33" s="182"/>
      <c r="E33" s="182"/>
      <c r="F33" s="182"/>
      <c r="G33" s="183"/>
    </row>
    <row r="34" spans="1:7" s="87" customFormat="1" ht="15" x14ac:dyDescent="0.2">
      <c r="A34" s="406">
        <f t="shared" si="1"/>
        <v>25</v>
      </c>
      <c r="B34" s="178"/>
      <c r="C34" s="418"/>
      <c r="D34" s="182"/>
      <c r="E34" s="182"/>
      <c r="F34" s="182"/>
      <c r="G34" s="183"/>
    </row>
    <row r="35" spans="1:7" s="87" customFormat="1" ht="15" x14ac:dyDescent="0.2">
      <c r="A35" s="406">
        <f t="shared" si="1"/>
        <v>26</v>
      </c>
      <c r="B35" s="178"/>
      <c r="C35" s="418"/>
      <c r="D35" s="182"/>
      <c r="E35" s="182"/>
      <c r="F35" s="182"/>
      <c r="G35" s="183"/>
    </row>
    <row r="36" spans="1:7" s="87" customFormat="1" ht="15" x14ac:dyDescent="0.2">
      <c r="A36" s="406">
        <f t="shared" si="1"/>
        <v>27</v>
      </c>
      <c r="B36" s="178"/>
      <c r="C36" s="418"/>
      <c r="D36" s="182"/>
      <c r="E36" s="182"/>
      <c r="F36" s="182"/>
      <c r="G36" s="183"/>
    </row>
    <row r="37" spans="1:7" s="87" customFormat="1" ht="15" x14ac:dyDescent="0.2">
      <c r="A37" s="406">
        <f t="shared" si="1"/>
        <v>28</v>
      </c>
      <c r="B37" s="178"/>
      <c r="C37" s="418"/>
      <c r="D37" s="182"/>
      <c r="E37" s="419"/>
      <c r="F37" s="182"/>
      <c r="G37" s="183"/>
    </row>
    <row r="38" spans="1:7" s="87" customFormat="1" ht="15" x14ac:dyDescent="0.2">
      <c r="A38" s="406">
        <f t="shared" si="1"/>
        <v>29</v>
      </c>
      <c r="B38" s="178"/>
      <c r="C38" s="178"/>
      <c r="D38" s="179"/>
      <c r="E38" s="420"/>
      <c r="F38" s="410"/>
      <c r="G38" s="410"/>
    </row>
    <row r="39" spans="1:7" s="87" customFormat="1" ht="15" x14ac:dyDescent="0.2">
      <c r="A39" s="406">
        <f t="shared" si="1"/>
        <v>30</v>
      </c>
      <c r="B39" s="178"/>
      <c r="C39" s="178"/>
      <c r="D39" s="179"/>
      <c r="E39" s="420"/>
      <c r="F39" s="420"/>
      <c r="G39" s="410"/>
    </row>
    <row r="40" spans="1:7" s="87" customFormat="1" ht="15" x14ac:dyDescent="0.2">
      <c r="A40" s="406">
        <f t="shared" si="1"/>
        <v>31</v>
      </c>
      <c r="B40" s="178"/>
      <c r="C40" s="178"/>
      <c r="D40" s="179"/>
      <c r="E40" s="420"/>
      <c r="F40" s="420"/>
      <c r="G40" s="410"/>
    </row>
    <row r="41" spans="1:7" s="87" customFormat="1" ht="15" x14ac:dyDescent="0.2">
      <c r="A41" s="406">
        <f t="shared" si="1"/>
        <v>32</v>
      </c>
      <c r="B41" s="178"/>
      <c r="C41" s="418"/>
      <c r="D41" s="182"/>
      <c r="E41" s="182"/>
      <c r="F41" s="182"/>
      <c r="G41" s="183"/>
    </row>
    <row r="42" spans="1:7" s="87" customFormat="1" ht="15" x14ac:dyDescent="0.2">
      <c r="A42" s="406">
        <f t="shared" si="1"/>
        <v>33</v>
      </c>
      <c r="B42" s="178"/>
      <c r="C42" s="418"/>
      <c r="D42" s="182"/>
      <c r="E42" s="182"/>
      <c r="F42" s="182"/>
      <c r="G42" s="183"/>
    </row>
    <row r="43" spans="1:7" s="87" customFormat="1" ht="15" x14ac:dyDescent="0.2">
      <c r="A43" s="406">
        <f t="shared" si="1"/>
        <v>34</v>
      </c>
      <c r="B43" s="178"/>
      <c r="C43" s="178"/>
      <c r="D43" s="179"/>
      <c r="E43" s="179"/>
      <c r="F43" s="179"/>
      <c r="G43" s="180"/>
    </row>
    <row r="44" spans="1:7" s="87" customFormat="1" ht="15" x14ac:dyDescent="0.2">
      <c r="A44" s="406">
        <f t="shared" si="1"/>
        <v>35</v>
      </c>
      <c r="B44" s="178"/>
      <c r="C44" s="178"/>
      <c r="D44" s="179"/>
      <c r="E44" s="179"/>
      <c r="F44" s="179"/>
      <c r="G44" s="180"/>
    </row>
    <row r="45" spans="1:7" s="87" customFormat="1" ht="15" x14ac:dyDescent="0.2">
      <c r="A45" s="406">
        <f t="shared" si="1"/>
        <v>36</v>
      </c>
      <c r="B45" s="178"/>
      <c r="C45" s="418"/>
      <c r="D45" s="182"/>
      <c r="E45" s="182"/>
      <c r="F45" s="182"/>
      <c r="G45" s="183"/>
    </row>
    <row r="46" spans="1:7" s="87" customFormat="1" ht="15" x14ac:dyDescent="0.2">
      <c r="A46" s="406">
        <f t="shared" si="1"/>
        <v>37</v>
      </c>
      <c r="B46" s="178"/>
      <c r="C46" s="418"/>
      <c r="D46" s="182"/>
      <c r="E46" s="182"/>
      <c r="F46" s="182"/>
      <c r="G46" s="183"/>
    </row>
    <row r="47" spans="1:7" s="87" customFormat="1" ht="15" x14ac:dyDescent="0.2">
      <c r="A47" s="406">
        <f t="shared" si="1"/>
        <v>38</v>
      </c>
      <c r="B47" s="178"/>
      <c r="C47" s="418"/>
      <c r="D47" s="182"/>
      <c r="E47" s="182"/>
      <c r="F47" s="182"/>
      <c r="G47" s="183"/>
    </row>
    <row r="48" spans="1:7" s="87" customFormat="1" ht="15" x14ac:dyDescent="0.2">
      <c r="A48" s="421">
        <v>1</v>
      </c>
      <c r="B48" s="178"/>
      <c r="C48" s="418"/>
      <c r="D48" s="182"/>
      <c r="E48" s="182"/>
      <c r="F48" s="182"/>
      <c r="G48" s="183"/>
    </row>
    <row r="49" spans="1:8" s="87" customFormat="1" ht="15" x14ac:dyDescent="0.2">
      <c r="A49" s="177">
        <f t="shared" ref="A49:A78" si="2">A48+1</f>
        <v>2</v>
      </c>
      <c r="B49" s="178"/>
      <c r="C49" s="418"/>
      <c r="D49" s="182"/>
      <c r="E49" s="419"/>
      <c r="F49" s="182"/>
      <c r="G49" s="183"/>
    </row>
    <row r="50" spans="1:8" s="87" customFormat="1" ht="15" x14ac:dyDescent="0.2">
      <c r="A50" s="177">
        <f t="shared" si="2"/>
        <v>3</v>
      </c>
      <c r="B50" s="178"/>
      <c r="C50" s="418"/>
      <c r="D50" s="182"/>
      <c r="E50" s="419"/>
      <c r="F50" s="182"/>
      <c r="G50" s="183"/>
    </row>
    <row r="51" spans="1:8" s="87" customFormat="1" ht="15" x14ac:dyDescent="0.2">
      <c r="A51" s="177">
        <f t="shared" si="2"/>
        <v>4</v>
      </c>
      <c r="B51" s="178"/>
      <c r="C51" s="418"/>
      <c r="D51" s="182"/>
      <c r="E51" s="182"/>
      <c r="F51" s="182"/>
      <c r="G51" s="183"/>
    </row>
    <row r="52" spans="1:8" s="87" customFormat="1" ht="15" x14ac:dyDescent="0.2">
      <c r="A52" s="177">
        <f t="shared" si="2"/>
        <v>5</v>
      </c>
      <c r="B52" s="178"/>
      <c r="C52" s="178"/>
      <c r="D52" s="179"/>
      <c r="E52" s="179"/>
      <c r="F52" s="179"/>
      <c r="G52" s="180"/>
      <c r="H52" s="422"/>
    </row>
    <row r="53" spans="1:8" s="87" customFormat="1" ht="15" x14ac:dyDescent="0.2">
      <c r="A53" s="177">
        <f t="shared" si="2"/>
        <v>6</v>
      </c>
      <c r="B53" s="178"/>
      <c r="C53" s="178"/>
      <c r="D53" s="179"/>
      <c r="E53" s="179"/>
      <c r="F53" s="179"/>
      <c r="G53" s="180"/>
    </row>
    <row r="54" spans="1:8" s="87" customFormat="1" ht="15" x14ac:dyDescent="0.2">
      <c r="A54" s="177">
        <f t="shared" si="2"/>
        <v>7</v>
      </c>
      <c r="B54" s="178"/>
      <c r="C54" s="178"/>
      <c r="D54" s="179"/>
      <c r="E54" s="179"/>
      <c r="F54" s="179"/>
      <c r="G54" s="180"/>
    </row>
    <row r="55" spans="1:8" s="87" customFormat="1" ht="15" x14ac:dyDescent="0.2">
      <c r="A55" s="177">
        <f t="shared" si="2"/>
        <v>8</v>
      </c>
      <c r="B55" s="178"/>
      <c r="C55" s="178"/>
      <c r="D55" s="179"/>
      <c r="E55" s="179"/>
      <c r="F55" s="179"/>
      <c r="G55" s="180"/>
    </row>
    <row r="56" spans="1:8" s="87" customFormat="1" ht="15" x14ac:dyDescent="0.2">
      <c r="A56" s="177">
        <f t="shared" si="2"/>
        <v>9</v>
      </c>
      <c r="B56" s="178"/>
      <c r="C56" s="178"/>
      <c r="D56" s="179"/>
      <c r="E56" s="179"/>
      <c r="F56" s="179"/>
      <c r="G56" s="180"/>
    </row>
    <row r="57" spans="1:8" s="87" customFormat="1" ht="15" x14ac:dyDescent="0.2">
      <c r="A57" s="177">
        <f t="shared" si="2"/>
        <v>10</v>
      </c>
      <c r="B57" s="178"/>
      <c r="C57" s="178"/>
      <c r="D57" s="179"/>
      <c r="E57" s="420"/>
      <c r="F57" s="420"/>
      <c r="G57" s="410"/>
    </row>
    <row r="58" spans="1:8" s="87" customFormat="1" ht="15" x14ac:dyDescent="0.2">
      <c r="A58" s="177">
        <f t="shared" si="2"/>
        <v>11</v>
      </c>
      <c r="B58" s="178"/>
      <c r="C58" s="178"/>
      <c r="D58" s="179"/>
      <c r="E58" s="420"/>
      <c r="F58" s="420"/>
      <c r="G58" s="410"/>
    </row>
    <row r="59" spans="1:8" s="87" customFormat="1" ht="15" x14ac:dyDescent="0.2">
      <c r="A59" s="177">
        <f t="shared" si="2"/>
        <v>12</v>
      </c>
      <c r="B59" s="178"/>
      <c r="C59" s="178"/>
      <c r="D59" s="179"/>
      <c r="E59" s="179"/>
      <c r="F59" s="179"/>
      <c r="G59" s="180"/>
    </row>
    <row r="60" spans="1:8" s="87" customFormat="1" ht="15" x14ac:dyDescent="0.2">
      <c r="A60" s="177">
        <f t="shared" si="2"/>
        <v>13</v>
      </c>
      <c r="B60" s="178"/>
      <c r="C60" s="418"/>
      <c r="D60" s="182"/>
      <c r="E60" s="182"/>
      <c r="F60" s="182"/>
      <c r="G60" s="183"/>
    </row>
    <row r="61" spans="1:8" s="87" customFormat="1" ht="15" x14ac:dyDescent="0.2">
      <c r="A61" s="177">
        <f t="shared" si="2"/>
        <v>14</v>
      </c>
      <c r="B61" s="178"/>
      <c r="C61" s="178"/>
      <c r="D61" s="179"/>
      <c r="E61" s="179"/>
      <c r="F61" s="179"/>
      <c r="G61" s="180"/>
    </row>
    <row r="62" spans="1:8" s="87" customFormat="1" ht="15" x14ac:dyDescent="0.2">
      <c r="A62" s="177">
        <f t="shared" si="2"/>
        <v>15</v>
      </c>
      <c r="B62" s="178"/>
      <c r="C62" s="418"/>
      <c r="D62" s="182"/>
      <c r="E62" s="419"/>
      <c r="F62" s="182"/>
      <c r="G62" s="183"/>
    </row>
    <row r="63" spans="1:8" s="87" customFormat="1" ht="15" x14ac:dyDescent="0.2">
      <c r="A63" s="177">
        <f t="shared" si="2"/>
        <v>16</v>
      </c>
      <c r="B63" s="178"/>
      <c r="C63" s="178"/>
      <c r="D63" s="179"/>
      <c r="E63" s="179"/>
      <c r="F63" s="179"/>
      <c r="G63" s="180"/>
    </row>
    <row r="64" spans="1:8" s="87" customFormat="1" ht="15" x14ac:dyDescent="0.2">
      <c r="A64" s="177">
        <f t="shared" si="2"/>
        <v>17</v>
      </c>
      <c r="B64" s="178"/>
      <c r="C64" s="418"/>
      <c r="D64" s="182"/>
      <c r="E64" s="182"/>
      <c r="F64" s="182"/>
      <c r="G64" s="183"/>
    </row>
    <row r="65" spans="1:7" s="87" customFormat="1" ht="15" x14ac:dyDescent="0.2">
      <c r="A65" s="177">
        <f t="shared" si="2"/>
        <v>18</v>
      </c>
      <c r="B65" s="178"/>
      <c r="C65" s="418"/>
      <c r="D65" s="182"/>
      <c r="E65" s="182"/>
      <c r="F65" s="182"/>
      <c r="G65" s="183"/>
    </row>
    <row r="66" spans="1:7" s="87" customFormat="1" ht="15" x14ac:dyDescent="0.2">
      <c r="A66" s="177">
        <f t="shared" si="2"/>
        <v>19</v>
      </c>
      <c r="B66" s="178"/>
      <c r="C66" s="178"/>
      <c r="D66" s="179"/>
      <c r="E66" s="179"/>
      <c r="F66" s="423"/>
      <c r="G66" s="180"/>
    </row>
    <row r="67" spans="1:7" s="87" customFormat="1" ht="15" x14ac:dyDescent="0.2">
      <c r="A67" s="177">
        <f t="shared" si="2"/>
        <v>20</v>
      </c>
      <c r="B67" s="178"/>
      <c r="C67" s="178"/>
      <c r="D67" s="179"/>
      <c r="E67" s="179"/>
      <c r="F67" s="179"/>
      <c r="G67" s="180"/>
    </row>
    <row r="68" spans="1:7" s="87" customFormat="1" ht="15" x14ac:dyDescent="0.2">
      <c r="A68" s="177">
        <f t="shared" si="2"/>
        <v>21</v>
      </c>
      <c r="B68" s="178"/>
      <c r="C68" s="418"/>
      <c r="D68" s="182"/>
      <c r="E68" s="182"/>
      <c r="F68" s="182"/>
      <c r="G68" s="183"/>
    </row>
    <row r="69" spans="1:7" s="87" customFormat="1" ht="15" x14ac:dyDescent="0.2">
      <c r="A69" s="177">
        <f t="shared" si="2"/>
        <v>22</v>
      </c>
      <c r="B69" s="178"/>
      <c r="C69" s="418"/>
      <c r="D69" s="182"/>
      <c r="E69" s="182"/>
      <c r="F69" s="182"/>
      <c r="G69" s="183"/>
    </row>
    <row r="70" spans="1:7" s="87" customFormat="1" ht="15" x14ac:dyDescent="0.2">
      <c r="A70" s="177">
        <f t="shared" si="2"/>
        <v>23</v>
      </c>
      <c r="B70" s="178"/>
      <c r="C70" s="418"/>
      <c r="D70" s="182"/>
      <c r="E70" s="182"/>
      <c r="F70" s="182"/>
      <c r="G70" s="183"/>
    </row>
    <row r="71" spans="1:7" s="87" customFormat="1" ht="15" x14ac:dyDescent="0.2">
      <c r="A71" s="177">
        <f t="shared" si="2"/>
        <v>24</v>
      </c>
      <c r="B71" s="178"/>
      <c r="C71" s="418"/>
      <c r="D71" s="182"/>
      <c r="E71" s="182"/>
      <c r="F71" s="182"/>
      <c r="G71" s="183"/>
    </row>
    <row r="72" spans="1:7" s="87" customFormat="1" ht="15" x14ac:dyDescent="0.2">
      <c r="A72" s="177">
        <f t="shared" si="2"/>
        <v>25</v>
      </c>
      <c r="B72" s="178"/>
      <c r="C72" s="418"/>
      <c r="D72" s="182"/>
      <c r="E72" s="182"/>
      <c r="F72" s="182"/>
      <c r="G72" s="183"/>
    </row>
    <row r="73" spans="1:7" s="87" customFormat="1" ht="15" x14ac:dyDescent="0.2">
      <c r="A73" s="406">
        <f t="shared" si="2"/>
        <v>26</v>
      </c>
      <c r="B73" s="178"/>
      <c r="C73" s="418"/>
      <c r="D73" s="182"/>
      <c r="E73" s="182"/>
      <c r="F73" s="182"/>
      <c r="G73" s="183"/>
    </row>
    <row r="74" spans="1:7" s="87" customFormat="1" ht="15" x14ac:dyDescent="0.2">
      <c r="A74" s="406">
        <f t="shared" si="2"/>
        <v>27</v>
      </c>
      <c r="B74" s="178"/>
      <c r="C74" s="418"/>
      <c r="D74" s="182"/>
      <c r="E74" s="182"/>
      <c r="F74" s="182"/>
      <c r="G74" s="183"/>
    </row>
    <row r="75" spans="1:7" s="87" customFormat="1" ht="15" x14ac:dyDescent="0.2">
      <c r="A75" s="406">
        <f t="shared" si="2"/>
        <v>28</v>
      </c>
      <c r="B75" s="178"/>
      <c r="C75" s="418"/>
      <c r="D75" s="182"/>
      <c r="E75" s="182"/>
      <c r="F75" s="182"/>
      <c r="G75" s="183"/>
    </row>
    <row r="76" spans="1:7" s="87" customFormat="1" ht="15" x14ac:dyDescent="0.2">
      <c r="A76" s="406">
        <f t="shared" si="2"/>
        <v>29</v>
      </c>
      <c r="B76" s="178"/>
      <c r="C76" s="418"/>
      <c r="D76" s="182"/>
      <c r="E76" s="182"/>
      <c r="F76" s="182"/>
      <c r="G76" s="183"/>
    </row>
    <row r="77" spans="1:7" s="87" customFormat="1" ht="15" x14ac:dyDescent="0.2">
      <c r="A77" s="406">
        <f t="shared" si="2"/>
        <v>30</v>
      </c>
      <c r="B77" s="178"/>
      <c r="C77" s="418"/>
      <c r="D77" s="182"/>
      <c r="E77" s="182"/>
      <c r="F77" s="182"/>
      <c r="G77" s="183"/>
    </row>
    <row r="78" spans="1:7" s="87" customFormat="1" ht="15" x14ac:dyDescent="0.2">
      <c r="A78" s="177">
        <f t="shared" si="2"/>
        <v>31</v>
      </c>
      <c r="B78" s="178"/>
      <c r="C78" s="418"/>
      <c r="D78" s="182"/>
      <c r="E78" s="182"/>
      <c r="F78" s="182"/>
      <c r="G78" s="183"/>
    </row>
    <row r="79" spans="1:7" s="87" customFormat="1" ht="15" x14ac:dyDescent="0.2">
      <c r="A79" s="414"/>
      <c r="B79" s="424"/>
      <c r="C79" s="425"/>
      <c r="D79" s="183"/>
      <c r="E79" s="426"/>
      <c r="F79" s="183"/>
      <c r="G79" s="183"/>
    </row>
    <row r="80" spans="1:7" ht="13.5" thickBot="1" x14ac:dyDescent="0.25">
      <c r="A80" s="117"/>
      <c r="B80" s="119"/>
      <c r="C80" s="119"/>
      <c r="D80" s="120"/>
      <c r="E80" s="116"/>
      <c r="F80" s="117"/>
      <c r="G80" s="330"/>
    </row>
    <row r="81" spans="1:7" ht="18.75" thickBot="1" x14ac:dyDescent="0.3">
      <c r="A81" s="544" t="s">
        <v>90</v>
      </c>
      <c r="B81" s="545"/>
      <c r="C81" s="545"/>
      <c r="D81" s="545"/>
      <c r="E81" s="545"/>
      <c r="F81" s="546"/>
      <c r="G81" s="329"/>
    </row>
    <row r="82" spans="1:7" ht="13.5" thickBot="1" x14ac:dyDescent="0.25">
      <c r="A82" s="88"/>
      <c r="B82" s="88"/>
      <c r="C82" s="88"/>
      <c r="D82" s="115"/>
      <c r="E82" s="116"/>
      <c r="F82" s="117"/>
      <c r="G82" s="330"/>
    </row>
    <row r="83" spans="1:7" ht="16.5" thickTop="1" x14ac:dyDescent="0.25">
      <c r="A83" s="171" t="s">
        <v>30</v>
      </c>
      <c r="B83" s="172" t="s">
        <v>5</v>
      </c>
      <c r="C83" s="172" t="s">
        <v>0</v>
      </c>
      <c r="D83" s="172" t="s">
        <v>1</v>
      </c>
      <c r="E83" s="172" t="s">
        <v>2</v>
      </c>
      <c r="F83" s="173" t="s">
        <v>47</v>
      </c>
      <c r="G83" s="411"/>
    </row>
    <row r="84" spans="1:7" ht="15" x14ac:dyDescent="0.2">
      <c r="A84" s="164">
        <v>1</v>
      </c>
      <c r="B84" s="114" t="s">
        <v>6</v>
      </c>
      <c r="C84" s="114" t="s">
        <v>92</v>
      </c>
      <c r="D84" s="174">
        <v>40</v>
      </c>
      <c r="E84" s="174">
        <v>79</v>
      </c>
      <c r="F84" s="174">
        <v>40</v>
      </c>
      <c r="G84" s="412"/>
    </row>
    <row r="85" spans="1:7" ht="15" x14ac:dyDescent="0.2">
      <c r="A85" s="164">
        <f t="shared" ref="A85:A91" si="3">A84+1</f>
        <v>2</v>
      </c>
      <c r="B85" s="114" t="s">
        <v>49</v>
      </c>
      <c r="C85" s="114" t="s">
        <v>48</v>
      </c>
      <c r="D85" s="174">
        <v>38</v>
      </c>
      <c r="E85" s="174">
        <v>34</v>
      </c>
      <c r="F85" s="174">
        <v>38</v>
      </c>
      <c r="G85" s="412"/>
    </row>
    <row r="86" spans="1:7" ht="15" x14ac:dyDescent="0.2">
      <c r="A86" s="164">
        <f t="shared" si="3"/>
        <v>3</v>
      </c>
      <c r="B86" s="114" t="s">
        <v>21</v>
      </c>
      <c r="C86" s="114" t="s">
        <v>48</v>
      </c>
      <c r="D86" s="174">
        <v>36</v>
      </c>
      <c r="E86" s="174">
        <v>72</v>
      </c>
      <c r="F86" s="174">
        <v>36</v>
      </c>
      <c r="G86" s="412"/>
    </row>
    <row r="87" spans="1:7" ht="15" x14ac:dyDescent="0.2">
      <c r="A87" s="164">
        <f t="shared" si="3"/>
        <v>4</v>
      </c>
      <c r="B87" s="114" t="s">
        <v>8</v>
      </c>
      <c r="C87" s="114" t="s">
        <v>22</v>
      </c>
      <c r="D87" s="174">
        <v>35</v>
      </c>
      <c r="E87" s="174">
        <v>36</v>
      </c>
      <c r="F87" s="174">
        <v>35</v>
      </c>
      <c r="G87" s="412"/>
    </row>
    <row r="88" spans="1:7" ht="15" x14ac:dyDescent="0.2">
      <c r="A88" s="164">
        <f t="shared" si="3"/>
        <v>5</v>
      </c>
      <c r="B88" s="114" t="s">
        <v>54</v>
      </c>
      <c r="C88" s="114" t="s">
        <v>56</v>
      </c>
      <c r="D88" s="174">
        <v>30</v>
      </c>
      <c r="E88" s="174">
        <v>9</v>
      </c>
      <c r="F88" s="174">
        <v>30</v>
      </c>
      <c r="G88" s="412"/>
    </row>
    <row r="89" spans="1:7" ht="15" x14ac:dyDescent="0.2">
      <c r="A89" s="164">
        <f t="shared" si="3"/>
        <v>6</v>
      </c>
      <c r="B89" s="114" t="s">
        <v>7</v>
      </c>
      <c r="C89" s="114" t="s">
        <v>92</v>
      </c>
      <c r="D89" s="174">
        <v>30</v>
      </c>
      <c r="E89" s="174">
        <v>54</v>
      </c>
      <c r="F89" s="174">
        <v>30</v>
      </c>
      <c r="G89" s="412"/>
    </row>
    <row r="90" spans="1:7" ht="15" x14ac:dyDescent="0.2">
      <c r="A90" s="164">
        <f t="shared" si="3"/>
        <v>7</v>
      </c>
      <c r="B90" s="114" t="s">
        <v>53</v>
      </c>
      <c r="C90" s="114" t="s">
        <v>56</v>
      </c>
      <c r="D90" s="174">
        <v>15</v>
      </c>
      <c r="E90" s="174">
        <v>15</v>
      </c>
      <c r="F90" s="174">
        <v>15</v>
      </c>
      <c r="G90" s="412"/>
    </row>
    <row r="91" spans="1:7" ht="15" x14ac:dyDescent="0.2">
      <c r="A91" s="164">
        <f t="shared" si="3"/>
        <v>8</v>
      </c>
      <c r="B91" s="114" t="s">
        <v>50</v>
      </c>
      <c r="C91" s="114" t="s">
        <v>22</v>
      </c>
      <c r="D91" s="174">
        <v>0</v>
      </c>
      <c r="E91" s="174">
        <v>0</v>
      </c>
      <c r="F91" s="174">
        <v>0</v>
      </c>
      <c r="G91" s="412"/>
    </row>
    <row r="92" spans="1:7" ht="15.75" thickBot="1" x14ac:dyDescent="0.25">
      <c r="A92" s="95"/>
      <c r="B92" s="95"/>
      <c r="C92" s="95"/>
      <c r="D92" s="96"/>
      <c r="E92" s="97"/>
      <c r="F92" s="98"/>
      <c r="G92" s="413"/>
    </row>
    <row r="93" spans="1:7" ht="18.75" thickBot="1" x14ac:dyDescent="0.25">
      <c r="A93" s="547" t="s">
        <v>91</v>
      </c>
      <c r="B93" s="548"/>
      <c r="C93" s="548"/>
      <c r="D93" s="548"/>
      <c r="E93" s="548"/>
      <c r="F93" s="549"/>
      <c r="G93" s="408"/>
    </row>
    <row r="94" spans="1:7" ht="13.5" thickBot="1" x14ac:dyDescent="0.25">
      <c r="A94" s="88"/>
      <c r="B94" s="88"/>
      <c r="C94" s="88"/>
      <c r="D94" s="88"/>
      <c r="E94" s="88"/>
      <c r="F94" s="88"/>
      <c r="G94" s="400"/>
    </row>
    <row r="95" spans="1:7" ht="17.25" thickTop="1" thickBot="1" x14ac:dyDescent="0.3">
      <c r="A95" s="89" t="s">
        <v>30</v>
      </c>
      <c r="B95" s="90" t="s">
        <v>5</v>
      </c>
      <c r="C95" s="90" t="s">
        <v>0</v>
      </c>
      <c r="D95" s="90" t="s">
        <v>1</v>
      </c>
      <c r="E95" s="90" t="s">
        <v>2</v>
      </c>
      <c r="F95" s="91" t="s">
        <v>47</v>
      </c>
      <c r="G95" s="411"/>
    </row>
    <row r="96" spans="1:7" ht="15.75" thickTop="1" x14ac:dyDescent="0.2">
      <c r="A96" s="92">
        <v>1</v>
      </c>
      <c r="B96" s="110" t="s">
        <v>52</v>
      </c>
      <c r="C96" s="110" t="s">
        <v>92</v>
      </c>
      <c r="D96" s="82"/>
      <c r="E96" s="82"/>
      <c r="F96" s="174">
        <f t="shared" ref="F96:F103" si="4">IF(D96&gt;E96,D96,E96)</f>
        <v>0</v>
      </c>
      <c r="G96" s="412"/>
    </row>
    <row r="97" spans="1:7" ht="15" x14ac:dyDescent="0.2">
      <c r="A97" s="93">
        <f t="shared" ref="A97:A103" si="5">A96+1</f>
        <v>2</v>
      </c>
      <c r="B97" s="110" t="s">
        <v>51</v>
      </c>
      <c r="C97" s="110" t="s">
        <v>48</v>
      </c>
      <c r="D97" s="82"/>
      <c r="E97" s="82"/>
      <c r="F97" s="174">
        <f t="shared" si="4"/>
        <v>0</v>
      </c>
      <c r="G97" s="412"/>
    </row>
    <row r="98" spans="1:7" ht="15" x14ac:dyDescent="0.2">
      <c r="A98" s="93">
        <f t="shared" si="5"/>
        <v>3</v>
      </c>
      <c r="B98" s="110" t="s">
        <v>24</v>
      </c>
      <c r="C98" s="110" t="s">
        <v>92</v>
      </c>
      <c r="D98" s="82"/>
      <c r="E98" s="82"/>
      <c r="F98" s="174">
        <f t="shared" si="4"/>
        <v>0</v>
      </c>
      <c r="G98" s="412"/>
    </row>
    <row r="99" spans="1:7" ht="15" x14ac:dyDescent="0.2">
      <c r="A99" s="93">
        <f t="shared" si="5"/>
        <v>4</v>
      </c>
      <c r="B99" s="110" t="s">
        <v>28</v>
      </c>
      <c r="C99" s="110" t="s">
        <v>55</v>
      </c>
      <c r="D99" s="82"/>
      <c r="E99" s="82"/>
      <c r="F99" s="174">
        <f t="shared" si="4"/>
        <v>0</v>
      </c>
      <c r="G99" s="412"/>
    </row>
    <row r="100" spans="1:7" ht="15" x14ac:dyDescent="0.2">
      <c r="A100" s="93">
        <f t="shared" si="5"/>
        <v>5</v>
      </c>
      <c r="B100" s="110" t="s">
        <v>29</v>
      </c>
      <c r="C100" s="110" t="s">
        <v>55</v>
      </c>
      <c r="D100" s="82"/>
      <c r="E100" s="82"/>
      <c r="F100" s="174">
        <f t="shared" si="4"/>
        <v>0</v>
      </c>
      <c r="G100" s="412"/>
    </row>
    <row r="101" spans="1:7" ht="15" x14ac:dyDescent="0.2">
      <c r="A101" s="93">
        <f t="shared" si="5"/>
        <v>6</v>
      </c>
      <c r="B101" s="110" t="s">
        <v>25</v>
      </c>
      <c r="C101" s="110" t="s">
        <v>48</v>
      </c>
      <c r="D101" s="82"/>
      <c r="E101" s="82"/>
      <c r="F101" s="174">
        <f t="shared" si="4"/>
        <v>0</v>
      </c>
      <c r="G101" s="412"/>
    </row>
    <row r="102" spans="1:7" ht="15" x14ac:dyDescent="0.2">
      <c r="A102" s="93">
        <f t="shared" si="5"/>
        <v>7</v>
      </c>
      <c r="B102" s="110" t="s">
        <v>27</v>
      </c>
      <c r="C102" s="110" t="s">
        <v>55</v>
      </c>
      <c r="D102" s="82"/>
      <c r="E102" s="82"/>
      <c r="F102" s="174">
        <f t="shared" si="4"/>
        <v>0</v>
      </c>
      <c r="G102" s="412"/>
    </row>
    <row r="103" spans="1:7" ht="15.75" thickBot="1" x14ac:dyDescent="0.25">
      <c r="A103" s="94">
        <f t="shared" si="5"/>
        <v>8</v>
      </c>
      <c r="B103" s="111" t="s">
        <v>23</v>
      </c>
      <c r="C103" s="111" t="s">
        <v>92</v>
      </c>
      <c r="D103" s="84"/>
      <c r="E103" s="84"/>
      <c r="F103" s="174">
        <f t="shared" si="4"/>
        <v>0</v>
      </c>
      <c r="G103" s="412"/>
    </row>
    <row r="104" spans="1:7" ht="15.75" thickTop="1" x14ac:dyDescent="0.2">
      <c r="A104" s="99"/>
      <c r="B104" s="99"/>
      <c r="C104" s="99"/>
      <c r="D104" s="100"/>
      <c r="E104" s="101"/>
      <c r="F104" s="102"/>
      <c r="G104" s="414"/>
    </row>
    <row r="105" spans="1:7" ht="15.75" x14ac:dyDescent="0.25">
      <c r="A105" s="99"/>
      <c r="B105" s="121" t="s">
        <v>57</v>
      </c>
      <c r="C105" s="122" t="s">
        <v>32</v>
      </c>
      <c r="D105" s="123"/>
      <c r="E105" s="124" t="s">
        <v>44</v>
      </c>
      <c r="F105" s="124"/>
      <c r="G105" s="411"/>
    </row>
    <row r="106" spans="1:7" ht="15" x14ac:dyDescent="0.2">
      <c r="A106" s="95"/>
      <c r="B106" s="103"/>
      <c r="C106" s="103"/>
      <c r="D106" s="96"/>
      <c r="E106" s="97"/>
      <c r="F106" s="98"/>
      <c r="G106" s="413"/>
    </row>
    <row r="107" spans="1:7" ht="15.75" x14ac:dyDescent="0.25">
      <c r="A107" s="95"/>
      <c r="B107" s="125" t="s">
        <v>58</v>
      </c>
      <c r="C107" s="125" t="s">
        <v>31</v>
      </c>
      <c r="D107" s="126"/>
      <c r="E107" s="125" t="s">
        <v>59</v>
      </c>
      <c r="F107" s="125"/>
      <c r="G107" s="415"/>
    </row>
    <row r="108" spans="1:7" ht="15" x14ac:dyDescent="0.2">
      <c r="A108" s="95"/>
      <c r="B108" s="103"/>
      <c r="C108" s="103"/>
      <c r="D108" s="96"/>
      <c r="E108" s="97"/>
      <c r="F108" s="98"/>
      <c r="G108" s="413"/>
    </row>
    <row r="109" spans="1:7" ht="15" x14ac:dyDescent="0.2">
      <c r="A109" s="95"/>
      <c r="B109" s="103"/>
      <c r="C109" s="103"/>
      <c r="D109" s="96"/>
      <c r="E109" s="97"/>
      <c r="F109" s="98"/>
      <c r="G109" s="413"/>
    </row>
    <row r="110" spans="1:7" ht="15" x14ac:dyDescent="0.2">
      <c r="A110" s="95"/>
      <c r="B110" s="103" t="s">
        <v>75</v>
      </c>
      <c r="C110" s="103"/>
      <c r="D110" s="96"/>
      <c r="E110" s="97"/>
      <c r="F110" s="98"/>
      <c r="G110" s="413"/>
    </row>
    <row r="111" spans="1:7" ht="15" x14ac:dyDescent="0.2">
      <c r="A111" s="95" t="s">
        <v>76</v>
      </c>
      <c r="B111" s="103" t="s">
        <v>77</v>
      </c>
      <c r="C111" s="103"/>
      <c r="D111" s="96"/>
      <c r="E111" s="97"/>
      <c r="F111" s="98"/>
      <c r="G111" s="413"/>
    </row>
    <row r="112" spans="1:7" x14ac:dyDescent="0.2">
      <c r="A112" s="88" t="s">
        <v>78</v>
      </c>
      <c r="B112" s="127" t="s">
        <v>79</v>
      </c>
      <c r="C112" s="127"/>
      <c r="D112" s="128"/>
      <c r="E112" s="116"/>
      <c r="F112" s="117"/>
      <c r="G112" s="330"/>
    </row>
    <row r="113" spans="1:7" x14ac:dyDescent="0.2">
      <c r="A113" s="88" t="s">
        <v>80</v>
      </c>
      <c r="B113" s="127" t="s">
        <v>84</v>
      </c>
      <c r="C113" s="127"/>
      <c r="D113" s="128"/>
      <c r="E113" s="116"/>
      <c r="F113" s="117"/>
      <c r="G113" s="330"/>
    </row>
    <row r="114" spans="1:7" x14ac:dyDescent="0.2">
      <c r="A114" s="75" t="s">
        <v>81</v>
      </c>
      <c r="B114" s="108" t="s">
        <v>87</v>
      </c>
      <c r="C114" s="108"/>
      <c r="D114" s="109"/>
    </row>
    <row r="115" spans="1:7" x14ac:dyDescent="0.2">
      <c r="A115" s="75" t="s">
        <v>82</v>
      </c>
      <c r="B115" s="108" t="s">
        <v>83</v>
      </c>
      <c r="C115" s="108"/>
      <c r="D115" s="109"/>
    </row>
    <row r="116" spans="1:7" x14ac:dyDescent="0.2">
      <c r="A116" s="75" t="s">
        <v>85</v>
      </c>
      <c r="B116" s="108" t="s">
        <v>86</v>
      </c>
      <c r="C116" s="108"/>
      <c r="D116" s="109"/>
    </row>
    <row r="117" spans="1:7" x14ac:dyDescent="0.2">
      <c r="B117" s="108"/>
      <c r="C117" s="108"/>
      <c r="D117" s="109"/>
    </row>
    <row r="126" spans="1:7" x14ac:dyDescent="0.2">
      <c r="D126" s="106"/>
    </row>
    <row r="127" spans="1:7" x14ac:dyDescent="0.2">
      <c r="D127" s="106"/>
    </row>
    <row r="128" spans="1:7" x14ac:dyDescent="0.2">
      <c r="D128" s="106"/>
    </row>
    <row r="129" spans="4:4" x14ac:dyDescent="0.2">
      <c r="D129" s="106"/>
    </row>
    <row r="130" spans="4:4" x14ac:dyDescent="0.2">
      <c r="D130" s="106"/>
    </row>
    <row r="131" spans="4:4" x14ac:dyDescent="0.2">
      <c r="D131" s="106"/>
    </row>
    <row r="132" spans="4:4" x14ac:dyDescent="0.2">
      <c r="D132" s="106"/>
    </row>
    <row r="133" spans="4:4" x14ac:dyDescent="0.2">
      <c r="D133" s="106"/>
    </row>
    <row r="134" spans="4:4" x14ac:dyDescent="0.2">
      <c r="D134" s="106"/>
    </row>
    <row r="135" spans="4:4" x14ac:dyDescent="0.2">
      <c r="D135" s="106"/>
    </row>
    <row r="136" spans="4:4" x14ac:dyDescent="0.2">
      <c r="D136" s="106"/>
    </row>
    <row r="137" spans="4:4" x14ac:dyDescent="0.2">
      <c r="D137" s="106"/>
    </row>
    <row r="138" spans="4:4" x14ac:dyDescent="0.2">
      <c r="D138" s="106"/>
    </row>
    <row r="139" spans="4:4" x14ac:dyDescent="0.2">
      <c r="D139" s="106"/>
    </row>
    <row r="140" spans="4:4" x14ac:dyDescent="0.2">
      <c r="D140" s="106"/>
    </row>
    <row r="141" spans="4:4" x14ac:dyDescent="0.2">
      <c r="D141" s="106"/>
    </row>
    <row r="142" spans="4:4" x14ac:dyDescent="0.2">
      <c r="D142" s="106"/>
    </row>
    <row r="143" spans="4:4" x14ac:dyDescent="0.2">
      <c r="D143" s="106"/>
    </row>
    <row r="144" spans="4:4" x14ac:dyDescent="0.2">
      <c r="D144" s="106"/>
    </row>
    <row r="145" spans="4:4" x14ac:dyDescent="0.2">
      <c r="D145" s="106"/>
    </row>
    <row r="146" spans="4:4" x14ac:dyDescent="0.2">
      <c r="D146" s="106"/>
    </row>
    <row r="147" spans="4:4" x14ac:dyDescent="0.2">
      <c r="D147" s="106"/>
    </row>
    <row r="148" spans="4:4" x14ac:dyDescent="0.2">
      <c r="D148" s="106"/>
    </row>
    <row r="149" spans="4:4" x14ac:dyDescent="0.2">
      <c r="D149" s="106"/>
    </row>
    <row r="150" spans="4:4" x14ac:dyDescent="0.2">
      <c r="D150" s="106"/>
    </row>
    <row r="151" spans="4:4" x14ac:dyDescent="0.2">
      <c r="D151" s="106"/>
    </row>
    <row r="152" spans="4:4" x14ac:dyDescent="0.2">
      <c r="D152" s="106"/>
    </row>
    <row r="153" spans="4:4" x14ac:dyDescent="0.2">
      <c r="D153" s="106"/>
    </row>
    <row r="154" spans="4:4" x14ac:dyDescent="0.2">
      <c r="D154" s="106"/>
    </row>
    <row r="155" spans="4:4" x14ac:dyDescent="0.2">
      <c r="D155" s="106"/>
    </row>
    <row r="156" spans="4:4" x14ac:dyDescent="0.2">
      <c r="D156" s="106"/>
    </row>
    <row r="157" spans="4:4" x14ac:dyDescent="0.2">
      <c r="D157" s="106"/>
    </row>
    <row r="158" spans="4:4" x14ac:dyDescent="0.2">
      <c r="D158" s="106"/>
    </row>
    <row r="159" spans="4:4" x14ac:dyDescent="0.2">
      <c r="D159" s="106"/>
    </row>
    <row r="160" spans="4:4" x14ac:dyDescent="0.2">
      <c r="D160" s="106"/>
    </row>
    <row r="161" spans="4:4" x14ac:dyDescent="0.2">
      <c r="D161" s="106"/>
    </row>
    <row r="162" spans="4:4" x14ac:dyDescent="0.2">
      <c r="D162" s="106"/>
    </row>
    <row r="163" spans="4:4" x14ac:dyDescent="0.2">
      <c r="D163" s="106"/>
    </row>
    <row r="164" spans="4:4" x14ac:dyDescent="0.2">
      <c r="D164" s="106"/>
    </row>
    <row r="165" spans="4:4" x14ac:dyDescent="0.2">
      <c r="D165" s="106"/>
    </row>
    <row r="166" spans="4:4" x14ac:dyDescent="0.2">
      <c r="D166" s="106"/>
    </row>
    <row r="167" spans="4:4" x14ac:dyDescent="0.2">
      <c r="D167" s="106"/>
    </row>
    <row r="168" spans="4:4" x14ac:dyDescent="0.2">
      <c r="D168" s="106"/>
    </row>
    <row r="169" spans="4:4" x14ac:dyDescent="0.2">
      <c r="D169" s="106"/>
    </row>
    <row r="170" spans="4:4" x14ac:dyDescent="0.2">
      <c r="D170" s="106"/>
    </row>
    <row r="171" spans="4:4" x14ac:dyDescent="0.2">
      <c r="D171" s="106"/>
    </row>
    <row r="172" spans="4:4" x14ac:dyDescent="0.2">
      <c r="D172" s="106"/>
    </row>
    <row r="173" spans="4:4" x14ac:dyDescent="0.2">
      <c r="D173" s="106"/>
    </row>
    <row r="174" spans="4:4" x14ac:dyDescent="0.2">
      <c r="D174" s="106"/>
    </row>
    <row r="175" spans="4:4" x14ac:dyDescent="0.2">
      <c r="D175" s="106"/>
    </row>
    <row r="176" spans="4:4" x14ac:dyDescent="0.2">
      <c r="D176" s="106"/>
    </row>
    <row r="177" spans="4:4" x14ac:dyDescent="0.2">
      <c r="D177" s="106"/>
    </row>
    <row r="178" spans="4:4" x14ac:dyDescent="0.2">
      <c r="D178" s="106"/>
    </row>
    <row r="179" spans="4:4" x14ac:dyDescent="0.2">
      <c r="D179" s="106"/>
    </row>
    <row r="180" spans="4:4" x14ac:dyDescent="0.2">
      <c r="D180" s="106"/>
    </row>
    <row r="181" spans="4:4" x14ac:dyDescent="0.2">
      <c r="D181" s="106"/>
    </row>
    <row r="182" spans="4:4" x14ac:dyDescent="0.2">
      <c r="D182" s="106"/>
    </row>
    <row r="183" spans="4:4" x14ac:dyDescent="0.2">
      <c r="D183" s="106"/>
    </row>
    <row r="184" spans="4:4" x14ac:dyDescent="0.2">
      <c r="D184" s="106"/>
    </row>
    <row r="185" spans="4:4" x14ac:dyDescent="0.2">
      <c r="D185" s="106"/>
    </row>
    <row r="186" spans="4:4" x14ac:dyDescent="0.2">
      <c r="D186" s="106"/>
    </row>
    <row r="187" spans="4:4" x14ac:dyDescent="0.2">
      <c r="D187" s="106"/>
    </row>
    <row r="188" spans="4:4" x14ac:dyDescent="0.2">
      <c r="D188" s="106"/>
    </row>
    <row r="189" spans="4:4" x14ac:dyDescent="0.2">
      <c r="D189" s="106"/>
    </row>
    <row r="190" spans="4:4" x14ac:dyDescent="0.2">
      <c r="D190" s="106"/>
    </row>
    <row r="191" spans="4:4" x14ac:dyDescent="0.2">
      <c r="D191" s="106"/>
    </row>
    <row r="192" spans="4:4" x14ac:dyDescent="0.2">
      <c r="D192" s="106"/>
    </row>
    <row r="193" spans="4:4" x14ac:dyDescent="0.2">
      <c r="D193" s="106"/>
    </row>
    <row r="194" spans="4:4" x14ac:dyDescent="0.2">
      <c r="D194" s="106"/>
    </row>
    <row r="195" spans="4:4" x14ac:dyDescent="0.2">
      <c r="D195" s="106"/>
    </row>
    <row r="196" spans="4:4" x14ac:dyDescent="0.2">
      <c r="D196" s="106"/>
    </row>
    <row r="197" spans="4:4" x14ac:dyDescent="0.2">
      <c r="D197" s="106"/>
    </row>
    <row r="198" spans="4:4" x14ac:dyDescent="0.2">
      <c r="D198" s="106"/>
    </row>
    <row r="199" spans="4:4" x14ac:dyDescent="0.2">
      <c r="D199" s="106"/>
    </row>
    <row r="200" spans="4:4" x14ac:dyDescent="0.2">
      <c r="D200" s="106"/>
    </row>
    <row r="201" spans="4:4" x14ac:dyDescent="0.2">
      <c r="D201" s="106"/>
    </row>
    <row r="202" spans="4:4" x14ac:dyDescent="0.2">
      <c r="D202" s="106"/>
    </row>
    <row r="203" spans="4:4" x14ac:dyDescent="0.2">
      <c r="D203" s="106"/>
    </row>
    <row r="204" spans="4:4" x14ac:dyDescent="0.2">
      <c r="D204" s="106"/>
    </row>
    <row r="205" spans="4:4" x14ac:dyDescent="0.2">
      <c r="D205" s="106"/>
    </row>
    <row r="206" spans="4:4" x14ac:dyDescent="0.2">
      <c r="D206" s="106"/>
    </row>
    <row r="207" spans="4:4" x14ac:dyDescent="0.2">
      <c r="D207" s="106"/>
    </row>
    <row r="208" spans="4:4" x14ac:dyDescent="0.2">
      <c r="D208" s="106"/>
    </row>
    <row r="209" spans="4:4" x14ac:dyDescent="0.2">
      <c r="D209" s="106"/>
    </row>
    <row r="210" spans="4:4" x14ac:dyDescent="0.2">
      <c r="D210" s="106"/>
    </row>
    <row r="211" spans="4:4" x14ac:dyDescent="0.2">
      <c r="D211" s="106"/>
    </row>
    <row r="212" spans="4:4" x14ac:dyDescent="0.2">
      <c r="D212" s="106"/>
    </row>
    <row r="213" spans="4:4" x14ac:dyDescent="0.2">
      <c r="D213" s="106"/>
    </row>
    <row r="214" spans="4:4" x14ac:dyDescent="0.2">
      <c r="D214" s="106"/>
    </row>
    <row r="215" spans="4:4" x14ac:dyDescent="0.2">
      <c r="D215" s="106"/>
    </row>
    <row r="216" spans="4:4" x14ac:dyDescent="0.2">
      <c r="D216" s="106"/>
    </row>
    <row r="217" spans="4:4" x14ac:dyDescent="0.2">
      <c r="D217" s="106"/>
    </row>
    <row r="218" spans="4:4" x14ac:dyDescent="0.2">
      <c r="D218" s="106"/>
    </row>
    <row r="219" spans="4:4" x14ac:dyDescent="0.2">
      <c r="D219" s="106"/>
    </row>
    <row r="220" spans="4:4" x14ac:dyDescent="0.2">
      <c r="D220" s="106"/>
    </row>
    <row r="221" spans="4:4" x14ac:dyDescent="0.2">
      <c r="D221" s="106"/>
    </row>
    <row r="222" spans="4:4" x14ac:dyDescent="0.2">
      <c r="D222" s="106"/>
    </row>
    <row r="223" spans="4:4" x14ac:dyDescent="0.2">
      <c r="D223" s="106"/>
    </row>
    <row r="224" spans="4:4" x14ac:dyDescent="0.2">
      <c r="D224" s="106"/>
    </row>
    <row r="225" spans="4:4" x14ac:dyDescent="0.2">
      <c r="D225" s="106"/>
    </row>
    <row r="226" spans="4:4" x14ac:dyDescent="0.2">
      <c r="D226" s="106"/>
    </row>
    <row r="227" spans="4:4" x14ac:dyDescent="0.2">
      <c r="D227" s="106"/>
    </row>
    <row r="228" spans="4:4" x14ac:dyDescent="0.2">
      <c r="D228" s="106"/>
    </row>
    <row r="229" spans="4:4" x14ac:dyDescent="0.2">
      <c r="D229" s="106"/>
    </row>
    <row r="230" spans="4:4" x14ac:dyDescent="0.2">
      <c r="D230" s="106"/>
    </row>
    <row r="231" spans="4:4" x14ac:dyDescent="0.2">
      <c r="D231" s="106"/>
    </row>
    <row r="232" spans="4:4" x14ac:dyDescent="0.2">
      <c r="D232" s="106"/>
    </row>
    <row r="233" spans="4:4" x14ac:dyDescent="0.2">
      <c r="D233" s="106"/>
    </row>
    <row r="234" spans="4:4" x14ac:dyDescent="0.2">
      <c r="D234" s="106"/>
    </row>
    <row r="235" spans="4:4" x14ac:dyDescent="0.2">
      <c r="D235" s="106"/>
    </row>
    <row r="236" spans="4:4" x14ac:dyDescent="0.2">
      <c r="D236" s="106"/>
    </row>
    <row r="237" spans="4:4" x14ac:dyDescent="0.2">
      <c r="D237" s="106"/>
    </row>
    <row r="238" spans="4:4" x14ac:dyDescent="0.2">
      <c r="D238" s="106"/>
    </row>
    <row r="239" spans="4:4" x14ac:dyDescent="0.2">
      <c r="D239" s="106"/>
    </row>
    <row r="240" spans="4:4" x14ac:dyDescent="0.2">
      <c r="D240" s="106"/>
    </row>
    <row r="241" spans="4:4" x14ac:dyDescent="0.2">
      <c r="D241" s="106"/>
    </row>
    <row r="242" spans="4:4" x14ac:dyDescent="0.2">
      <c r="D242" s="106"/>
    </row>
    <row r="243" spans="4:4" x14ac:dyDescent="0.2">
      <c r="D243" s="106"/>
    </row>
    <row r="244" spans="4:4" x14ac:dyDescent="0.2">
      <c r="D244" s="106"/>
    </row>
    <row r="245" spans="4:4" x14ac:dyDescent="0.2">
      <c r="D245" s="106"/>
    </row>
    <row r="246" spans="4:4" x14ac:dyDescent="0.2">
      <c r="D246" s="106"/>
    </row>
    <row r="247" spans="4:4" x14ac:dyDescent="0.2">
      <c r="D247" s="106"/>
    </row>
    <row r="248" spans="4:4" x14ac:dyDescent="0.2">
      <c r="D248" s="106"/>
    </row>
    <row r="249" spans="4:4" x14ac:dyDescent="0.2">
      <c r="D249" s="106"/>
    </row>
    <row r="250" spans="4:4" x14ac:dyDescent="0.2">
      <c r="D250" s="106"/>
    </row>
    <row r="251" spans="4:4" x14ac:dyDescent="0.2">
      <c r="D251" s="106"/>
    </row>
    <row r="252" spans="4:4" x14ac:dyDescent="0.2">
      <c r="D252" s="106"/>
    </row>
    <row r="253" spans="4:4" x14ac:dyDescent="0.2">
      <c r="D253" s="106"/>
    </row>
    <row r="254" spans="4:4" x14ac:dyDescent="0.2">
      <c r="D254" s="106"/>
    </row>
    <row r="255" spans="4:4" x14ac:dyDescent="0.2">
      <c r="D255" s="106"/>
    </row>
    <row r="256" spans="4:4" x14ac:dyDescent="0.2">
      <c r="D256" s="106"/>
    </row>
    <row r="257" spans="4:4" x14ac:dyDescent="0.2">
      <c r="D257" s="106"/>
    </row>
    <row r="258" spans="4:4" x14ac:dyDescent="0.2">
      <c r="D258" s="106"/>
    </row>
    <row r="259" spans="4:4" x14ac:dyDescent="0.2">
      <c r="D259" s="106"/>
    </row>
    <row r="260" spans="4:4" x14ac:dyDescent="0.2">
      <c r="D260" s="106"/>
    </row>
    <row r="261" spans="4:4" x14ac:dyDescent="0.2">
      <c r="D261" s="106"/>
    </row>
    <row r="262" spans="4:4" x14ac:dyDescent="0.2">
      <c r="D262" s="106"/>
    </row>
    <row r="263" spans="4:4" x14ac:dyDescent="0.2">
      <c r="D263" s="106"/>
    </row>
    <row r="264" spans="4:4" x14ac:dyDescent="0.2">
      <c r="D264" s="106"/>
    </row>
    <row r="265" spans="4:4" x14ac:dyDescent="0.2">
      <c r="D265" s="106"/>
    </row>
    <row r="266" spans="4:4" x14ac:dyDescent="0.2">
      <c r="D266" s="106"/>
    </row>
    <row r="267" spans="4:4" x14ac:dyDescent="0.2">
      <c r="D267" s="106"/>
    </row>
    <row r="268" spans="4:4" x14ac:dyDescent="0.2">
      <c r="D268" s="106"/>
    </row>
    <row r="269" spans="4:4" x14ac:dyDescent="0.2">
      <c r="D269" s="106"/>
    </row>
    <row r="270" spans="4:4" x14ac:dyDescent="0.2">
      <c r="D270" s="106"/>
    </row>
    <row r="271" spans="4:4" x14ac:dyDescent="0.2">
      <c r="D271" s="106"/>
    </row>
    <row r="272" spans="4:4" x14ac:dyDescent="0.2">
      <c r="D272" s="106"/>
    </row>
    <row r="273" spans="4:4" x14ac:dyDescent="0.2">
      <c r="D273" s="106"/>
    </row>
    <row r="274" spans="4:4" x14ac:dyDescent="0.2">
      <c r="D274" s="106"/>
    </row>
    <row r="275" spans="4:4" x14ac:dyDescent="0.2">
      <c r="D275" s="106"/>
    </row>
    <row r="276" spans="4:4" x14ac:dyDescent="0.2">
      <c r="D276" s="106"/>
    </row>
    <row r="277" spans="4:4" x14ac:dyDescent="0.2">
      <c r="D277" s="106"/>
    </row>
    <row r="278" spans="4:4" x14ac:dyDescent="0.2">
      <c r="D278" s="106"/>
    </row>
    <row r="279" spans="4:4" x14ac:dyDescent="0.2">
      <c r="D279" s="106"/>
    </row>
    <row r="280" spans="4:4" x14ac:dyDescent="0.2">
      <c r="D280" s="106"/>
    </row>
    <row r="281" spans="4:4" x14ac:dyDescent="0.2">
      <c r="D281" s="106"/>
    </row>
    <row r="282" spans="4:4" x14ac:dyDescent="0.2">
      <c r="D282" s="106"/>
    </row>
    <row r="283" spans="4:4" x14ac:dyDescent="0.2">
      <c r="D283" s="106"/>
    </row>
    <row r="284" spans="4:4" x14ac:dyDescent="0.2">
      <c r="D284" s="106"/>
    </row>
    <row r="285" spans="4:4" x14ac:dyDescent="0.2">
      <c r="D285" s="106"/>
    </row>
    <row r="286" spans="4:4" x14ac:dyDescent="0.2">
      <c r="D286" s="106"/>
    </row>
    <row r="287" spans="4:4" x14ac:dyDescent="0.2">
      <c r="D287" s="106"/>
    </row>
    <row r="288" spans="4:4" x14ac:dyDescent="0.2">
      <c r="D288" s="106"/>
    </row>
    <row r="289" spans="4:4" x14ac:dyDescent="0.2">
      <c r="D289" s="106"/>
    </row>
    <row r="290" spans="4:4" x14ac:dyDescent="0.2">
      <c r="D290" s="106"/>
    </row>
    <row r="291" spans="4:4" x14ac:dyDescent="0.2">
      <c r="D291" s="106"/>
    </row>
    <row r="292" spans="4:4" x14ac:dyDescent="0.2">
      <c r="D292" s="106"/>
    </row>
    <row r="293" spans="4:4" x14ac:dyDescent="0.2">
      <c r="D293" s="106"/>
    </row>
    <row r="294" spans="4:4" x14ac:dyDescent="0.2">
      <c r="D294" s="106"/>
    </row>
    <row r="295" spans="4:4" x14ac:dyDescent="0.2">
      <c r="D295" s="106"/>
    </row>
    <row r="296" spans="4:4" x14ac:dyDescent="0.2">
      <c r="D296" s="106"/>
    </row>
    <row r="297" spans="4:4" x14ac:dyDescent="0.2">
      <c r="D297" s="106"/>
    </row>
    <row r="298" spans="4:4" x14ac:dyDescent="0.2">
      <c r="D298" s="106"/>
    </row>
    <row r="299" spans="4:4" x14ac:dyDescent="0.2">
      <c r="D299" s="106"/>
    </row>
    <row r="300" spans="4:4" x14ac:dyDescent="0.2">
      <c r="D300" s="106"/>
    </row>
    <row r="301" spans="4:4" x14ac:dyDescent="0.2">
      <c r="D301" s="106"/>
    </row>
    <row r="302" spans="4:4" x14ac:dyDescent="0.2">
      <c r="D302" s="106"/>
    </row>
    <row r="303" spans="4:4" x14ac:dyDescent="0.2">
      <c r="D303" s="106"/>
    </row>
    <row r="304" spans="4:4" x14ac:dyDescent="0.2">
      <c r="D304" s="106"/>
    </row>
    <row r="305" spans="4:4" x14ac:dyDescent="0.2">
      <c r="D305" s="106"/>
    </row>
    <row r="306" spans="4:4" x14ac:dyDescent="0.2">
      <c r="D306" s="106"/>
    </row>
    <row r="307" spans="4:4" x14ac:dyDescent="0.2">
      <c r="D307" s="106"/>
    </row>
    <row r="308" spans="4:4" x14ac:dyDescent="0.2">
      <c r="D308" s="106"/>
    </row>
    <row r="309" spans="4:4" x14ac:dyDescent="0.2">
      <c r="D309" s="106"/>
    </row>
    <row r="310" spans="4:4" x14ac:dyDescent="0.2">
      <c r="D310" s="106"/>
    </row>
    <row r="311" spans="4:4" x14ac:dyDescent="0.2">
      <c r="D311" s="106"/>
    </row>
    <row r="312" spans="4:4" x14ac:dyDescent="0.2">
      <c r="D312" s="106"/>
    </row>
    <row r="313" spans="4:4" x14ac:dyDescent="0.2">
      <c r="D313" s="106"/>
    </row>
    <row r="314" spans="4:4" x14ac:dyDescent="0.2">
      <c r="D314" s="106"/>
    </row>
    <row r="315" spans="4:4" x14ac:dyDescent="0.2">
      <c r="D315" s="106"/>
    </row>
    <row r="316" spans="4:4" x14ac:dyDescent="0.2">
      <c r="D316" s="106"/>
    </row>
    <row r="317" spans="4:4" x14ac:dyDescent="0.2">
      <c r="D317" s="106"/>
    </row>
    <row r="318" spans="4:4" x14ac:dyDescent="0.2">
      <c r="D318" s="106"/>
    </row>
    <row r="319" spans="4:4" x14ac:dyDescent="0.2">
      <c r="D319" s="106"/>
    </row>
    <row r="320" spans="4:4" x14ac:dyDescent="0.2">
      <c r="D320" s="106"/>
    </row>
    <row r="321" spans="4:4" x14ac:dyDescent="0.2">
      <c r="D321" s="106"/>
    </row>
    <row r="322" spans="4:4" x14ac:dyDescent="0.2">
      <c r="D322" s="106"/>
    </row>
    <row r="323" spans="4:4" x14ac:dyDescent="0.2">
      <c r="D323" s="106"/>
    </row>
    <row r="324" spans="4:4" x14ac:dyDescent="0.2">
      <c r="D324" s="106"/>
    </row>
    <row r="325" spans="4:4" x14ac:dyDescent="0.2">
      <c r="D325" s="106"/>
    </row>
    <row r="326" spans="4:4" x14ac:dyDescent="0.2">
      <c r="D326" s="106"/>
    </row>
    <row r="327" spans="4:4" x14ac:dyDescent="0.2">
      <c r="D327" s="106"/>
    </row>
    <row r="328" spans="4:4" x14ac:dyDescent="0.2">
      <c r="D328" s="106"/>
    </row>
    <row r="329" spans="4:4" x14ac:dyDescent="0.2">
      <c r="D329" s="106"/>
    </row>
    <row r="330" spans="4:4" x14ac:dyDescent="0.2">
      <c r="D330" s="106"/>
    </row>
    <row r="331" spans="4:4" x14ac:dyDescent="0.2">
      <c r="D331" s="106"/>
    </row>
    <row r="332" spans="4:4" x14ac:dyDescent="0.2">
      <c r="D332" s="106"/>
    </row>
    <row r="333" spans="4:4" x14ac:dyDescent="0.2">
      <c r="D333" s="106"/>
    </row>
    <row r="334" spans="4:4" x14ac:dyDescent="0.2">
      <c r="D334" s="106"/>
    </row>
    <row r="335" spans="4:4" x14ac:dyDescent="0.2">
      <c r="D335" s="106"/>
    </row>
    <row r="336" spans="4:4" x14ac:dyDescent="0.2">
      <c r="D336" s="106"/>
    </row>
    <row r="337" spans="4:4" x14ac:dyDescent="0.2">
      <c r="D337" s="106"/>
    </row>
    <row r="338" spans="4:4" x14ac:dyDescent="0.2">
      <c r="D338" s="106"/>
    </row>
    <row r="339" spans="4:4" x14ac:dyDescent="0.2">
      <c r="D339" s="106"/>
    </row>
    <row r="340" spans="4:4" x14ac:dyDescent="0.2">
      <c r="D340" s="106"/>
    </row>
    <row r="341" spans="4:4" x14ac:dyDescent="0.2">
      <c r="D341" s="106"/>
    </row>
    <row r="342" spans="4:4" x14ac:dyDescent="0.2">
      <c r="D342" s="106"/>
    </row>
    <row r="343" spans="4:4" x14ac:dyDescent="0.2">
      <c r="D343" s="106"/>
    </row>
    <row r="344" spans="4:4" x14ac:dyDescent="0.2">
      <c r="D344" s="106"/>
    </row>
    <row r="345" spans="4:4" x14ac:dyDescent="0.2">
      <c r="D345" s="106"/>
    </row>
    <row r="346" spans="4:4" x14ac:dyDescent="0.2">
      <c r="D346" s="106"/>
    </row>
    <row r="347" spans="4:4" x14ac:dyDescent="0.2">
      <c r="D347" s="106"/>
    </row>
    <row r="348" spans="4:4" x14ac:dyDescent="0.2">
      <c r="D348" s="106"/>
    </row>
    <row r="349" spans="4:4" x14ac:dyDescent="0.2">
      <c r="D349" s="106"/>
    </row>
    <row r="350" spans="4:4" x14ac:dyDescent="0.2">
      <c r="D350" s="106"/>
    </row>
    <row r="351" spans="4:4" x14ac:dyDescent="0.2">
      <c r="D351" s="106"/>
    </row>
    <row r="352" spans="4:4" x14ac:dyDescent="0.2">
      <c r="D352" s="106"/>
    </row>
    <row r="353" spans="4:4" x14ac:dyDescent="0.2">
      <c r="D353" s="106"/>
    </row>
    <row r="354" spans="4:4" x14ac:dyDescent="0.2">
      <c r="D354" s="106"/>
    </row>
    <row r="355" spans="4:4" x14ac:dyDescent="0.2">
      <c r="D355" s="106"/>
    </row>
    <row r="356" spans="4:4" x14ac:dyDescent="0.2">
      <c r="D356" s="106"/>
    </row>
    <row r="357" spans="4:4" x14ac:dyDescent="0.2">
      <c r="D357" s="106"/>
    </row>
    <row r="358" spans="4:4" x14ac:dyDescent="0.2">
      <c r="D358" s="106"/>
    </row>
    <row r="359" spans="4:4" x14ac:dyDescent="0.2">
      <c r="D359" s="106"/>
    </row>
    <row r="360" spans="4:4" x14ac:dyDescent="0.2">
      <c r="D360" s="106"/>
    </row>
    <row r="361" spans="4:4" x14ac:dyDescent="0.2">
      <c r="D361" s="106"/>
    </row>
    <row r="362" spans="4:4" x14ac:dyDescent="0.2">
      <c r="D362" s="106"/>
    </row>
    <row r="363" spans="4:4" x14ac:dyDescent="0.2">
      <c r="D363" s="106"/>
    </row>
    <row r="364" spans="4:4" x14ac:dyDescent="0.2">
      <c r="D364" s="106"/>
    </row>
    <row r="365" spans="4:4" x14ac:dyDescent="0.2">
      <c r="D365" s="106"/>
    </row>
    <row r="366" spans="4:4" x14ac:dyDescent="0.2">
      <c r="D366" s="106"/>
    </row>
    <row r="367" spans="4:4" x14ac:dyDescent="0.2">
      <c r="D367" s="106"/>
    </row>
    <row r="368" spans="4:4" x14ac:dyDescent="0.2">
      <c r="D368" s="106"/>
    </row>
    <row r="369" spans="4:4" x14ac:dyDescent="0.2">
      <c r="D369" s="106"/>
    </row>
    <row r="370" spans="4:4" x14ac:dyDescent="0.2">
      <c r="D370" s="106"/>
    </row>
    <row r="371" spans="4:4" x14ac:dyDescent="0.2">
      <c r="D371" s="106"/>
    </row>
    <row r="372" spans="4:4" x14ac:dyDescent="0.2">
      <c r="D372" s="106"/>
    </row>
    <row r="373" spans="4:4" x14ac:dyDescent="0.2">
      <c r="D373" s="106"/>
    </row>
    <row r="374" spans="4:4" x14ac:dyDescent="0.2">
      <c r="D374" s="106"/>
    </row>
    <row r="375" spans="4:4" x14ac:dyDescent="0.2">
      <c r="D375" s="106"/>
    </row>
    <row r="376" spans="4:4" x14ac:dyDescent="0.2">
      <c r="D376" s="106"/>
    </row>
    <row r="377" spans="4:4" x14ac:dyDescent="0.2">
      <c r="D377" s="106"/>
    </row>
    <row r="378" spans="4:4" x14ac:dyDescent="0.2">
      <c r="D378" s="106"/>
    </row>
    <row r="379" spans="4:4" x14ac:dyDescent="0.2">
      <c r="D379" s="106"/>
    </row>
    <row r="380" spans="4:4" x14ac:dyDescent="0.2">
      <c r="D380" s="106"/>
    </row>
    <row r="381" spans="4:4" x14ac:dyDescent="0.2">
      <c r="D381" s="106"/>
    </row>
    <row r="382" spans="4:4" x14ac:dyDescent="0.2">
      <c r="D382" s="106"/>
    </row>
    <row r="383" spans="4:4" x14ac:dyDescent="0.2">
      <c r="D383" s="106"/>
    </row>
    <row r="384" spans="4:4" x14ac:dyDescent="0.2">
      <c r="D384" s="106"/>
    </row>
    <row r="385" spans="4:4" x14ac:dyDescent="0.2">
      <c r="D385" s="106"/>
    </row>
    <row r="386" spans="4:4" x14ac:dyDescent="0.2">
      <c r="D386" s="106"/>
    </row>
    <row r="387" spans="4:4" x14ac:dyDescent="0.2">
      <c r="D387" s="106"/>
    </row>
    <row r="388" spans="4:4" x14ac:dyDescent="0.2">
      <c r="D388" s="106"/>
    </row>
    <row r="389" spans="4:4" x14ac:dyDescent="0.2">
      <c r="D389" s="106"/>
    </row>
    <row r="390" spans="4:4" x14ac:dyDescent="0.2">
      <c r="D390" s="106"/>
    </row>
    <row r="391" spans="4:4" x14ac:dyDescent="0.2">
      <c r="D391" s="106"/>
    </row>
    <row r="392" spans="4:4" x14ac:dyDescent="0.2">
      <c r="D392" s="106"/>
    </row>
    <row r="393" spans="4:4" x14ac:dyDescent="0.2">
      <c r="D393" s="106"/>
    </row>
    <row r="394" spans="4:4" x14ac:dyDescent="0.2">
      <c r="D394" s="106"/>
    </row>
    <row r="395" spans="4:4" x14ac:dyDescent="0.2">
      <c r="D395" s="106"/>
    </row>
    <row r="396" spans="4:4" x14ac:dyDescent="0.2">
      <c r="D396" s="106"/>
    </row>
    <row r="397" spans="4:4" x14ac:dyDescent="0.2">
      <c r="D397" s="106"/>
    </row>
    <row r="398" spans="4:4" x14ac:dyDescent="0.2">
      <c r="D398" s="106"/>
    </row>
    <row r="399" spans="4:4" x14ac:dyDescent="0.2">
      <c r="D399" s="106"/>
    </row>
    <row r="400" spans="4:4" x14ac:dyDescent="0.2">
      <c r="D400" s="106"/>
    </row>
    <row r="401" spans="4:4" x14ac:dyDescent="0.2">
      <c r="D401" s="106"/>
    </row>
    <row r="402" spans="4:4" x14ac:dyDescent="0.2">
      <c r="D402" s="106"/>
    </row>
    <row r="403" spans="4:4" x14ac:dyDescent="0.2">
      <c r="D403" s="106"/>
    </row>
    <row r="404" spans="4:4" x14ac:dyDescent="0.2">
      <c r="D404" s="106"/>
    </row>
    <row r="405" spans="4:4" x14ac:dyDescent="0.2">
      <c r="D405" s="106"/>
    </row>
    <row r="406" spans="4:4" x14ac:dyDescent="0.2">
      <c r="D406" s="106"/>
    </row>
    <row r="407" spans="4:4" x14ac:dyDescent="0.2">
      <c r="D407" s="106"/>
    </row>
    <row r="408" spans="4:4" x14ac:dyDescent="0.2">
      <c r="D408" s="106"/>
    </row>
    <row r="409" spans="4:4" x14ac:dyDescent="0.2">
      <c r="D409" s="106"/>
    </row>
    <row r="410" spans="4:4" x14ac:dyDescent="0.2">
      <c r="D410" s="106"/>
    </row>
    <row r="411" spans="4:4" x14ac:dyDescent="0.2">
      <c r="D411" s="106"/>
    </row>
    <row r="412" spans="4:4" x14ac:dyDescent="0.2">
      <c r="D412" s="106"/>
    </row>
    <row r="413" spans="4:4" x14ac:dyDescent="0.2">
      <c r="D413" s="106"/>
    </row>
    <row r="414" spans="4:4" x14ac:dyDescent="0.2">
      <c r="D414" s="106"/>
    </row>
    <row r="415" spans="4:4" x14ac:dyDescent="0.2">
      <c r="D415" s="106"/>
    </row>
    <row r="416" spans="4:4" x14ac:dyDescent="0.2">
      <c r="D416" s="106"/>
    </row>
    <row r="417" spans="4:4" x14ac:dyDescent="0.2">
      <c r="D417" s="106"/>
    </row>
    <row r="418" spans="4:4" x14ac:dyDescent="0.2">
      <c r="D418" s="106"/>
    </row>
    <row r="419" spans="4:4" x14ac:dyDescent="0.2">
      <c r="D419" s="106"/>
    </row>
    <row r="420" spans="4:4" x14ac:dyDescent="0.2">
      <c r="D420" s="106"/>
    </row>
    <row r="421" spans="4:4" x14ac:dyDescent="0.2">
      <c r="D421" s="106"/>
    </row>
  </sheetData>
  <sortState ref="B10:F26">
    <sortCondition ref="C10:C26"/>
  </sortState>
  <mergeCells count="4">
    <mergeCell ref="B1:E5"/>
    <mergeCell ref="A81:F81"/>
    <mergeCell ref="A93:F93"/>
    <mergeCell ref="A7:F7"/>
  </mergeCells>
  <pageMargins left="0.19685039370078741" right="0" top="0.59055118110236227" bottom="0.59055118110236227" header="0.51181102362204722" footer="0.51181102362204722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9"/>
  <sheetViews>
    <sheetView view="pageBreakPreview" topLeftCell="AO1" zoomScale="80" zoomScaleNormal="50" zoomScaleSheetLayoutView="80" workbookViewId="0">
      <selection activeCell="AY28" sqref="AY28"/>
    </sheetView>
  </sheetViews>
  <sheetFormatPr defaultRowHeight="12.75" x14ac:dyDescent="0.2"/>
  <cols>
    <col min="1" max="1" width="6.7109375" bestFit="1" customWidth="1"/>
    <col min="2" max="2" width="27.7109375" bestFit="1" customWidth="1"/>
    <col min="3" max="3" width="48.7109375" bestFit="1" customWidth="1"/>
    <col min="4" max="4" width="8.28515625" bestFit="1" customWidth="1"/>
    <col min="5" max="5" width="8.5703125" customWidth="1"/>
    <col min="6" max="6" width="9.140625" customWidth="1"/>
    <col min="7" max="7" width="9.85546875" bestFit="1" customWidth="1"/>
    <col min="8" max="8" width="4.7109375" customWidth="1"/>
    <col min="9" max="9" width="6.7109375" bestFit="1" customWidth="1"/>
    <col min="10" max="10" width="27.7109375" customWidth="1"/>
    <col min="11" max="11" width="48.7109375" bestFit="1" customWidth="1"/>
    <col min="12" max="12" width="10" customWidth="1"/>
    <col min="13" max="13" width="10.28515625" customWidth="1"/>
    <col min="14" max="14" width="8.7109375" customWidth="1"/>
    <col min="15" max="15" width="11.140625" customWidth="1"/>
    <col min="16" max="16" width="2.5703125" style="69" customWidth="1"/>
    <col min="17" max="17" width="6.7109375" bestFit="1" customWidth="1"/>
    <col min="18" max="18" width="27.7109375" customWidth="1"/>
    <col min="19" max="19" width="48.7109375" bestFit="1" customWidth="1"/>
    <col min="20" max="20" width="8.28515625" bestFit="1" customWidth="1"/>
    <col min="21" max="21" width="11" customWidth="1"/>
    <col min="22" max="22" width="8.28515625" bestFit="1" customWidth="1"/>
    <col min="23" max="23" width="9.85546875" bestFit="1" customWidth="1"/>
    <col min="24" max="24" width="3.85546875" customWidth="1"/>
    <col min="26" max="26" width="27.7109375" customWidth="1"/>
    <col min="27" max="27" width="48.7109375" bestFit="1" customWidth="1"/>
    <col min="28" max="28" width="8.28515625" bestFit="1" customWidth="1"/>
    <col min="32" max="32" width="4" customWidth="1"/>
    <col min="34" max="34" width="27.7109375" customWidth="1"/>
    <col min="35" max="35" width="48.7109375" bestFit="1" customWidth="1"/>
    <col min="36" max="36" width="8.28515625" bestFit="1" customWidth="1"/>
    <col min="40" max="40" width="7.7109375" style="233" customWidth="1"/>
    <col min="42" max="42" width="27.7109375" customWidth="1"/>
    <col min="43" max="43" width="47.140625" customWidth="1"/>
    <col min="44" max="44" width="8.28515625" bestFit="1" customWidth="1"/>
    <col min="47" max="47" width="7.7109375" customWidth="1"/>
    <col min="48" max="48" width="4.28515625" style="234" customWidth="1"/>
    <col min="49" max="49" width="7" customWidth="1"/>
    <col min="50" max="50" width="19.42578125" customWidth="1"/>
    <col min="51" max="51" width="48.7109375" bestFit="1" customWidth="1"/>
    <col min="52" max="52" width="15.85546875" style="13" customWidth="1"/>
    <col min="53" max="53" width="8.5703125" customWidth="1"/>
    <col min="54" max="54" width="6.140625" customWidth="1"/>
    <col min="55" max="55" width="7.140625" style="234" customWidth="1"/>
    <col min="58" max="58" width="29.28515625" bestFit="1" customWidth="1"/>
    <col min="59" max="59" width="55.5703125" bestFit="1" customWidth="1"/>
  </cols>
  <sheetData>
    <row r="1" spans="1:55" ht="12.75" customHeight="1" x14ac:dyDescent="0.25">
      <c r="A1" s="587"/>
      <c r="B1" s="588"/>
      <c r="C1" s="588"/>
      <c r="D1" s="588"/>
      <c r="E1" s="588"/>
      <c r="F1" s="588"/>
      <c r="G1" s="588"/>
      <c r="I1" s="596"/>
      <c r="J1" s="597"/>
      <c r="K1" s="597"/>
      <c r="L1" s="597"/>
      <c r="M1" s="597"/>
      <c r="N1" s="597"/>
      <c r="O1" s="597"/>
      <c r="P1" s="61"/>
      <c r="Q1" s="587"/>
      <c r="R1" s="588"/>
      <c r="S1" s="588"/>
      <c r="T1" s="588"/>
      <c r="U1" s="588"/>
      <c r="V1" s="588"/>
      <c r="W1" s="588"/>
      <c r="Y1" s="587"/>
      <c r="Z1" s="588"/>
      <c r="AA1" s="588"/>
      <c r="AB1" s="588"/>
      <c r="AC1" s="588"/>
      <c r="AD1" s="588"/>
      <c r="AE1" s="588"/>
      <c r="AG1" s="587"/>
      <c r="AH1" s="588"/>
      <c r="AI1" s="588"/>
      <c r="AJ1" s="588"/>
      <c r="AK1" s="588"/>
      <c r="AL1" s="588"/>
      <c r="AM1" s="588"/>
      <c r="AN1" s="469"/>
      <c r="AO1" s="588"/>
      <c r="AP1" s="588"/>
      <c r="AQ1" s="588"/>
      <c r="AR1" s="588"/>
      <c r="AS1" s="588"/>
      <c r="AT1" s="588"/>
      <c r="AU1" s="588"/>
      <c r="AV1" s="469"/>
      <c r="AW1" s="598"/>
      <c r="AX1" s="599"/>
      <c r="AY1" s="599"/>
      <c r="AZ1" s="599"/>
      <c r="BA1" s="599"/>
      <c r="BB1" s="599"/>
      <c r="BC1" s="600"/>
    </row>
    <row r="2" spans="1:55" ht="12.75" customHeight="1" x14ac:dyDescent="0.25">
      <c r="A2" s="587"/>
      <c r="B2" s="588"/>
      <c r="C2" s="588"/>
      <c r="D2" s="588"/>
      <c r="E2" s="588"/>
      <c r="F2" s="588"/>
      <c r="G2" s="588"/>
      <c r="I2" s="596"/>
      <c r="J2" s="597"/>
      <c r="K2" s="597"/>
      <c r="L2" s="597"/>
      <c r="M2" s="597"/>
      <c r="N2" s="597"/>
      <c r="O2" s="597"/>
      <c r="P2" s="61"/>
      <c r="Q2" s="587"/>
      <c r="R2" s="588"/>
      <c r="S2" s="588"/>
      <c r="T2" s="588"/>
      <c r="U2" s="588"/>
      <c r="V2" s="588"/>
      <c r="W2" s="588"/>
      <c r="Y2" s="587"/>
      <c r="Z2" s="588"/>
      <c r="AA2" s="588"/>
      <c r="AB2" s="588"/>
      <c r="AC2" s="588"/>
      <c r="AD2" s="588"/>
      <c r="AE2" s="588"/>
      <c r="AG2" s="587"/>
      <c r="AH2" s="588"/>
      <c r="AI2" s="588"/>
      <c r="AJ2" s="588"/>
      <c r="AK2" s="588"/>
      <c r="AL2" s="588"/>
      <c r="AM2" s="588"/>
      <c r="AN2" s="469"/>
      <c r="AO2" s="588"/>
      <c r="AP2" s="588"/>
      <c r="AQ2" s="588"/>
      <c r="AR2" s="588"/>
      <c r="AS2" s="588"/>
      <c r="AT2" s="588"/>
      <c r="AU2" s="588"/>
      <c r="AV2" s="469"/>
      <c r="AW2" s="596"/>
      <c r="AX2" s="597"/>
      <c r="AY2" s="597"/>
      <c r="AZ2" s="597"/>
      <c r="BA2" s="597"/>
      <c r="BB2" s="597"/>
      <c r="BC2" s="601"/>
    </row>
    <row r="3" spans="1:55" ht="12.75" customHeight="1" x14ac:dyDescent="0.25">
      <c r="A3" s="587"/>
      <c r="B3" s="588"/>
      <c r="C3" s="588"/>
      <c r="D3" s="588"/>
      <c r="E3" s="588"/>
      <c r="F3" s="588"/>
      <c r="G3" s="588"/>
      <c r="I3" s="596"/>
      <c r="J3" s="597"/>
      <c r="K3" s="597"/>
      <c r="L3" s="597"/>
      <c r="M3" s="597"/>
      <c r="N3" s="597"/>
      <c r="O3" s="597"/>
      <c r="P3" s="61"/>
      <c r="Q3" s="587"/>
      <c r="R3" s="588"/>
      <c r="S3" s="588"/>
      <c r="T3" s="588"/>
      <c r="U3" s="588"/>
      <c r="V3" s="588"/>
      <c r="W3" s="588"/>
      <c r="Y3" s="587"/>
      <c r="Z3" s="588"/>
      <c r="AA3" s="588"/>
      <c r="AB3" s="588"/>
      <c r="AC3" s="588"/>
      <c r="AD3" s="588"/>
      <c r="AE3" s="588"/>
      <c r="AG3" s="587"/>
      <c r="AH3" s="588"/>
      <c r="AI3" s="588"/>
      <c r="AJ3" s="588"/>
      <c r="AK3" s="588"/>
      <c r="AL3" s="588"/>
      <c r="AM3" s="588"/>
      <c r="AN3" s="469"/>
      <c r="AO3" s="588"/>
      <c r="AP3" s="588"/>
      <c r="AQ3" s="588"/>
      <c r="AR3" s="588"/>
      <c r="AS3" s="588"/>
      <c r="AT3" s="588"/>
      <c r="AU3" s="588"/>
      <c r="AV3" s="469"/>
      <c r="AW3" s="596"/>
      <c r="AX3" s="597"/>
      <c r="AY3" s="597"/>
      <c r="AZ3" s="597"/>
      <c r="BA3" s="597"/>
      <c r="BB3" s="597"/>
      <c r="BC3" s="601"/>
    </row>
    <row r="4" spans="1:55" ht="12.75" customHeight="1" x14ac:dyDescent="0.25">
      <c r="A4" s="587"/>
      <c r="B4" s="588"/>
      <c r="C4" s="588"/>
      <c r="D4" s="588"/>
      <c r="E4" s="588"/>
      <c r="F4" s="588"/>
      <c r="G4" s="588"/>
      <c r="I4" s="596"/>
      <c r="J4" s="597"/>
      <c r="K4" s="597"/>
      <c r="L4" s="597"/>
      <c r="M4" s="597"/>
      <c r="N4" s="597"/>
      <c r="O4" s="597"/>
      <c r="P4" s="61"/>
      <c r="Q4" s="587"/>
      <c r="R4" s="588"/>
      <c r="S4" s="588"/>
      <c r="T4" s="588"/>
      <c r="U4" s="588"/>
      <c r="V4" s="588"/>
      <c r="W4" s="588"/>
      <c r="Y4" s="587"/>
      <c r="Z4" s="588"/>
      <c r="AA4" s="588"/>
      <c r="AB4" s="588"/>
      <c r="AC4" s="588"/>
      <c r="AD4" s="588"/>
      <c r="AE4" s="588"/>
      <c r="AG4" s="587"/>
      <c r="AH4" s="588"/>
      <c r="AI4" s="588"/>
      <c r="AJ4" s="588"/>
      <c r="AK4" s="588"/>
      <c r="AL4" s="588"/>
      <c r="AM4" s="588"/>
      <c r="AN4" s="469"/>
      <c r="AO4" s="588"/>
      <c r="AP4" s="588"/>
      <c r="AQ4" s="588"/>
      <c r="AR4" s="588"/>
      <c r="AS4" s="588"/>
      <c r="AT4" s="588"/>
      <c r="AU4" s="588"/>
      <c r="AV4" s="469"/>
      <c r="AW4" s="596"/>
      <c r="AX4" s="597"/>
      <c r="AY4" s="597"/>
      <c r="AZ4" s="597"/>
      <c r="BA4" s="597"/>
      <c r="BB4" s="597"/>
      <c r="BC4" s="601"/>
    </row>
    <row r="5" spans="1:55" ht="13.5" customHeight="1" thickBot="1" x14ac:dyDescent="0.3">
      <c r="A5" s="587"/>
      <c r="B5" s="588"/>
      <c r="C5" s="588"/>
      <c r="D5" s="588"/>
      <c r="E5" s="588"/>
      <c r="F5" s="588"/>
      <c r="G5" s="588"/>
      <c r="I5" s="596"/>
      <c r="J5" s="597"/>
      <c r="K5" s="597"/>
      <c r="L5" s="597"/>
      <c r="M5" s="597"/>
      <c r="N5" s="597"/>
      <c r="O5" s="597"/>
      <c r="P5" s="61"/>
      <c r="Q5" s="587"/>
      <c r="R5" s="588"/>
      <c r="S5" s="588"/>
      <c r="T5" s="588"/>
      <c r="U5" s="588"/>
      <c r="V5" s="588"/>
      <c r="W5" s="588"/>
      <c r="Y5" s="587"/>
      <c r="Z5" s="588"/>
      <c r="AA5" s="588"/>
      <c r="AB5" s="588"/>
      <c r="AC5" s="588"/>
      <c r="AD5" s="588"/>
      <c r="AE5" s="588"/>
      <c r="AG5" s="587"/>
      <c r="AH5" s="588"/>
      <c r="AI5" s="588"/>
      <c r="AJ5" s="588"/>
      <c r="AK5" s="588"/>
      <c r="AL5" s="588"/>
      <c r="AM5" s="588"/>
      <c r="AN5" s="469"/>
      <c r="AO5" s="588"/>
      <c r="AP5" s="588"/>
      <c r="AQ5" s="588"/>
      <c r="AR5" s="588"/>
      <c r="AS5" s="588"/>
      <c r="AT5" s="588"/>
      <c r="AU5" s="588"/>
      <c r="AV5" s="469"/>
      <c r="AW5" s="602"/>
      <c r="AX5" s="603"/>
      <c r="AY5" s="603"/>
      <c r="AZ5" s="603"/>
      <c r="BA5" s="603"/>
      <c r="BB5" s="603"/>
      <c r="BC5" s="604"/>
    </row>
    <row r="6" spans="1:55" ht="15" x14ac:dyDescent="0.25">
      <c r="A6" s="18"/>
      <c r="B6" s="18"/>
      <c r="C6" s="18"/>
      <c r="D6" s="18"/>
      <c r="E6" s="18"/>
      <c r="F6" s="18"/>
      <c r="I6" s="18"/>
      <c r="J6" s="18"/>
      <c r="K6" s="18"/>
      <c r="L6" s="18"/>
      <c r="M6" s="18"/>
      <c r="N6" s="18"/>
      <c r="Q6" s="18"/>
      <c r="R6" s="18"/>
      <c r="S6" s="18"/>
      <c r="T6" s="18"/>
      <c r="U6" s="18"/>
      <c r="V6" s="18"/>
      <c r="Y6" s="18"/>
      <c r="Z6" s="18"/>
      <c r="AA6" s="18"/>
      <c r="AB6" s="18"/>
      <c r="AC6" s="18"/>
      <c r="AD6" s="18"/>
      <c r="AG6" s="18"/>
      <c r="AH6" s="18"/>
      <c r="AI6" s="18"/>
      <c r="AJ6" s="18"/>
      <c r="AK6" s="18"/>
      <c r="AL6" s="18"/>
      <c r="AO6" s="18"/>
      <c r="AP6" s="18"/>
      <c r="AQ6" s="18"/>
      <c r="AR6" s="18"/>
      <c r="AS6" s="18"/>
      <c r="AT6" s="18"/>
      <c r="AW6" s="18"/>
      <c r="AX6" s="18"/>
      <c r="AY6" s="18"/>
      <c r="AZ6" s="18"/>
      <c r="BA6" s="18"/>
      <c r="BB6" s="18"/>
    </row>
    <row r="7" spans="1:55" s="245" customFormat="1" ht="18" x14ac:dyDescent="0.2">
      <c r="A7" s="590" t="s">
        <v>282</v>
      </c>
      <c r="B7" s="591"/>
      <c r="C7" s="591"/>
      <c r="D7" s="591"/>
      <c r="E7" s="591"/>
      <c r="F7" s="591"/>
      <c r="G7" s="591"/>
      <c r="I7" s="590" t="s">
        <v>255</v>
      </c>
      <c r="J7" s="591"/>
      <c r="K7" s="591"/>
      <c r="L7" s="591"/>
      <c r="M7" s="591"/>
      <c r="N7" s="591"/>
      <c r="O7" s="591"/>
      <c r="P7" s="589"/>
      <c r="Q7" s="590" t="s">
        <v>256</v>
      </c>
      <c r="R7" s="591"/>
      <c r="S7" s="591"/>
      <c r="T7" s="591"/>
      <c r="U7" s="591"/>
      <c r="V7" s="591"/>
      <c r="W7" s="591"/>
      <c r="Y7" s="590" t="s">
        <v>257</v>
      </c>
      <c r="Z7" s="591"/>
      <c r="AA7" s="591"/>
      <c r="AB7" s="591"/>
      <c r="AC7" s="591"/>
      <c r="AD7" s="591"/>
      <c r="AE7" s="591"/>
      <c r="AG7" s="590" t="s">
        <v>258</v>
      </c>
      <c r="AH7" s="591"/>
      <c r="AI7" s="591"/>
      <c r="AJ7" s="591"/>
      <c r="AK7" s="591"/>
      <c r="AL7" s="591"/>
      <c r="AM7" s="591"/>
      <c r="AN7" s="589"/>
      <c r="AO7" s="591" t="s">
        <v>258</v>
      </c>
      <c r="AP7" s="591"/>
      <c r="AQ7" s="591"/>
      <c r="AR7" s="591"/>
      <c r="AS7" s="591"/>
      <c r="AT7" s="591"/>
      <c r="AU7" s="591"/>
      <c r="AV7" s="589"/>
      <c r="AW7" s="592"/>
      <c r="AX7" s="593"/>
      <c r="AY7" s="593"/>
      <c r="AZ7" s="594"/>
      <c r="BA7" s="595"/>
      <c r="BB7" s="592"/>
    </row>
    <row r="8" spans="1:55" ht="18.75" thickBot="1" x14ac:dyDescent="0.3">
      <c r="A8" s="18"/>
      <c r="B8" s="18"/>
      <c r="C8" s="18"/>
      <c r="D8" s="18"/>
      <c r="E8" s="18"/>
      <c r="F8" s="18"/>
      <c r="I8" s="18"/>
      <c r="J8" s="18"/>
      <c r="K8" s="18"/>
      <c r="L8" s="18"/>
      <c r="M8" s="18"/>
      <c r="N8" s="18"/>
      <c r="Q8" s="18"/>
      <c r="R8" s="18"/>
      <c r="S8" s="18"/>
      <c r="T8" s="18"/>
      <c r="U8" s="18"/>
      <c r="V8" s="18"/>
      <c r="Y8" s="18"/>
      <c r="Z8" s="18"/>
      <c r="AA8" s="18"/>
      <c r="AB8" s="18"/>
      <c r="AC8" s="18"/>
      <c r="AD8" s="18"/>
      <c r="AG8" s="18"/>
      <c r="AH8" s="18"/>
      <c r="AI8" s="18"/>
      <c r="AJ8" s="18"/>
      <c r="AK8" s="18"/>
      <c r="AL8" s="18"/>
      <c r="AO8" s="18"/>
      <c r="AP8" s="18"/>
      <c r="AQ8" s="18"/>
      <c r="AR8" s="18"/>
      <c r="AS8" s="18"/>
      <c r="AT8" s="18"/>
      <c r="AW8" s="550" t="s">
        <v>254</v>
      </c>
      <c r="AX8" s="551"/>
      <c r="AY8" s="551"/>
      <c r="AZ8" s="551"/>
      <c r="BA8" s="551"/>
      <c r="BB8" s="551"/>
      <c r="BC8" s="551"/>
    </row>
    <row r="9" spans="1:55" s="234" customFormat="1" ht="17.25" thickTop="1" thickBot="1" x14ac:dyDescent="0.3">
      <c r="A9" s="605" t="s">
        <v>30</v>
      </c>
      <c r="B9" s="606" t="s">
        <v>5</v>
      </c>
      <c r="C9" s="606" t="s">
        <v>0</v>
      </c>
      <c r="D9" s="606" t="s">
        <v>1</v>
      </c>
      <c r="E9" s="606" t="s">
        <v>2</v>
      </c>
      <c r="F9" s="606" t="s">
        <v>33</v>
      </c>
      <c r="G9" s="607" t="s">
        <v>46</v>
      </c>
      <c r="I9" s="605" t="s">
        <v>30</v>
      </c>
      <c r="J9" s="606" t="s">
        <v>5</v>
      </c>
      <c r="K9" s="606" t="s">
        <v>0</v>
      </c>
      <c r="L9" s="606" t="s">
        <v>1</v>
      </c>
      <c r="M9" s="606" t="s">
        <v>2</v>
      </c>
      <c r="N9" s="606" t="s">
        <v>33</v>
      </c>
      <c r="O9" s="608" t="s">
        <v>46</v>
      </c>
      <c r="P9" s="70"/>
      <c r="Q9" s="609" t="s">
        <v>30</v>
      </c>
      <c r="R9" s="610" t="s">
        <v>5</v>
      </c>
      <c r="S9" s="610" t="s">
        <v>0</v>
      </c>
      <c r="T9" s="610" t="s">
        <v>1</v>
      </c>
      <c r="U9" s="610" t="s">
        <v>2</v>
      </c>
      <c r="V9" s="610" t="s">
        <v>33</v>
      </c>
      <c r="W9" s="607" t="s">
        <v>46</v>
      </c>
      <c r="Y9" s="605" t="s">
        <v>30</v>
      </c>
      <c r="Z9" s="610" t="s">
        <v>5</v>
      </c>
      <c r="AA9" s="610" t="s">
        <v>0</v>
      </c>
      <c r="AB9" s="610" t="s">
        <v>1</v>
      </c>
      <c r="AC9" s="610" t="s">
        <v>2</v>
      </c>
      <c r="AD9" s="610" t="s">
        <v>33</v>
      </c>
      <c r="AE9" s="607" t="s">
        <v>46</v>
      </c>
      <c r="AG9" s="605" t="s">
        <v>30</v>
      </c>
      <c r="AH9" s="610" t="s">
        <v>5</v>
      </c>
      <c r="AI9" s="610" t="s">
        <v>0</v>
      </c>
      <c r="AJ9" s="610" t="s">
        <v>1</v>
      </c>
      <c r="AK9" s="610" t="s">
        <v>2</v>
      </c>
      <c r="AL9" s="610" t="s">
        <v>33</v>
      </c>
      <c r="AM9" s="608" t="s">
        <v>46</v>
      </c>
      <c r="AN9" s="470"/>
      <c r="AO9" s="609" t="s">
        <v>30</v>
      </c>
      <c r="AP9" s="610" t="s">
        <v>5</v>
      </c>
      <c r="AQ9" s="610" t="s">
        <v>0</v>
      </c>
      <c r="AR9" s="610" t="s">
        <v>1</v>
      </c>
      <c r="AS9" s="610" t="s">
        <v>2</v>
      </c>
      <c r="AT9" s="610" t="s">
        <v>33</v>
      </c>
      <c r="AU9" s="607" t="s">
        <v>46</v>
      </c>
      <c r="AV9" s="470"/>
      <c r="AZ9" s="611"/>
      <c r="BA9" s="612"/>
      <c r="BB9" s="613"/>
    </row>
    <row r="10" spans="1:55" ht="16.5" thickTop="1" x14ac:dyDescent="0.25">
      <c r="A10" s="25">
        <v>1</v>
      </c>
      <c r="B10" s="51"/>
      <c r="C10" s="30"/>
      <c r="D10" s="190"/>
      <c r="E10" s="190"/>
      <c r="F10" s="191"/>
      <c r="G10" s="57"/>
      <c r="I10" s="25">
        <v>1</v>
      </c>
      <c r="J10" s="193"/>
      <c r="K10" s="194"/>
      <c r="L10" s="190"/>
      <c r="M10" s="190"/>
      <c r="N10" s="191"/>
      <c r="O10" s="62"/>
      <c r="P10" s="71"/>
      <c r="Q10" s="66">
        <v>1</v>
      </c>
      <c r="R10" s="464"/>
      <c r="S10" s="464"/>
      <c r="T10" s="465"/>
      <c r="U10" s="465"/>
      <c r="V10" s="465"/>
      <c r="W10" s="57"/>
      <c r="Y10" s="25">
        <v>1</v>
      </c>
      <c r="Z10" s="27"/>
      <c r="AA10" s="27"/>
      <c r="AB10" s="36"/>
      <c r="AC10" s="36"/>
      <c r="AD10" s="36"/>
      <c r="AE10" s="57"/>
      <c r="AG10" s="25">
        <v>1</v>
      </c>
      <c r="AH10" s="27"/>
      <c r="AI10" s="27"/>
      <c r="AJ10" s="36"/>
      <c r="AK10" s="36"/>
      <c r="AL10" s="36"/>
      <c r="AM10" s="62"/>
      <c r="AN10" s="24"/>
      <c r="AO10" s="66">
        <v>1</v>
      </c>
      <c r="AP10" s="27"/>
      <c r="AQ10" s="27"/>
      <c r="AR10" s="36"/>
      <c r="AS10" s="36"/>
      <c r="AT10" s="36"/>
      <c r="AU10" s="57"/>
      <c r="AV10" s="24"/>
      <c r="AW10" s="23"/>
      <c r="AX10" s="185" t="s">
        <v>45</v>
      </c>
      <c r="AY10" s="186" t="s">
        <v>0</v>
      </c>
      <c r="AZ10" s="187" t="s">
        <v>33</v>
      </c>
    </row>
    <row r="11" spans="1:55" ht="15.75" x14ac:dyDescent="0.25">
      <c r="A11" s="26">
        <f t="shared" ref="A11:A39" si="0">A10+1</f>
        <v>2</v>
      </c>
      <c r="B11" s="27"/>
      <c r="C11" s="31"/>
      <c r="D11" s="192"/>
      <c r="E11" s="192"/>
      <c r="F11" s="73"/>
      <c r="G11" s="58"/>
      <c r="I11" s="26">
        <f t="shared" ref="I11:I39" si="1">I10+1</f>
        <v>2</v>
      </c>
      <c r="J11" s="195"/>
      <c r="K11" s="196"/>
      <c r="L11" s="192"/>
      <c r="M11" s="192"/>
      <c r="N11" s="73"/>
      <c r="O11" s="63"/>
      <c r="P11" s="71"/>
      <c r="Q11" s="67">
        <f t="shared" ref="Q11:Q39" si="2">Q10+1</f>
        <v>2</v>
      </c>
      <c r="R11" s="464"/>
      <c r="S11" s="464"/>
      <c r="T11" s="465"/>
      <c r="U11" s="465"/>
      <c r="V11" s="465"/>
      <c r="W11" s="58"/>
      <c r="Y11" s="26">
        <f t="shared" ref="Y11:Y39" si="3">Y10+1</f>
        <v>2</v>
      </c>
      <c r="Z11" s="27"/>
      <c r="AA11" s="27"/>
      <c r="AB11" s="36"/>
      <c r="AC11" s="36"/>
      <c r="AD11" s="36"/>
      <c r="AE11" s="58"/>
      <c r="AG11" s="26">
        <f t="shared" ref="AG11:AG39" si="4">AG10+1</f>
        <v>2</v>
      </c>
      <c r="AH11" s="27"/>
      <c r="AI11" s="27"/>
      <c r="AJ11" s="36"/>
      <c r="AK11" s="36"/>
      <c r="AL11" s="36"/>
      <c r="AM11" s="63"/>
      <c r="AN11" s="24"/>
      <c r="AO11" s="67">
        <f t="shared" ref="AO11:AO39" si="5">AO10+1</f>
        <v>2</v>
      </c>
      <c r="AP11" s="27"/>
      <c r="AQ11" s="27"/>
      <c r="AR11" s="36"/>
      <c r="AS11" s="36"/>
      <c r="AT11" s="36"/>
      <c r="AU11" s="58"/>
      <c r="AV11" s="24"/>
      <c r="AX11" s="188">
        <v>1</v>
      </c>
      <c r="AY11" s="27" t="s">
        <v>92</v>
      </c>
      <c r="AZ11" s="36">
        <v>232.67</v>
      </c>
      <c r="BC11" s="214"/>
    </row>
    <row r="12" spans="1:55" ht="15.75" x14ac:dyDescent="0.25">
      <c r="A12" s="26">
        <f t="shared" si="0"/>
        <v>3</v>
      </c>
      <c r="B12" s="27"/>
      <c r="C12" s="31"/>
      <c r="D12" s="192"/>
      <c r="E12" s="192"/>
      <c r="F12" s="73"/>
      <c r="G12" s="58"/>
      <c r="I12" s="26">
        <f t="shared" si="1"/>
        <v>3</v>
      </c>
      <c r="J12" s="195"/>
      <c r="K12" s="196"/>
      <c r="L12" s="192"/>
      <c r="M12" s="192"/>
      <c r="N12" s="73"/>
      <c r="O12" s="63"/>
      <c r="P12" s="71"/>
      <c r="Q12" s="67">
        <f t="shared" si="2"/>
        <v>3</v>
      </c>
      <c r="R12" s="464"/>
      <c r="S12" s="464"/>
      <c r="T12" s="465"/>
      <c r="U12" s="465"/>
      <c r="V12" s="465"/>
      <c r="W12" s="58"/>
      <c r="Y12" s="26">
        <f t="shared" si="3"/>
        <v>3</v>
      </c>
      <c r="Z12" s="27"/>
      <c r="AA12" s="27"/>
      <c r="AB12" s="36"/>
      <c r="AC12" s="36"/>
      <c r="AD12" s="36"/>
      <c r="AE12" s="58"/>
      <c r="AG12" s="26">
        <f t="shared" si="4"/>
        <v>3</v>
      </c>
      <c r="AH12" s="27"/>
      <c r="AI12" s="27"/>
      <c r="AJ12" s="36"/>
      <c r="AK12" s="36"/>
      <c r="AL12" s="36"/>
      <c r="AM12" s="63"/>
      <c r="AN12" s="24"/>
      <c r="AO12" s="67">
        <f t="shared" si="5"/>
        <v>3</v>
      </c>
      <c r="AP12" s="27"/>
      <c r="AQ12" s="27"/>
      <c r="AR12" s="36"/>
      <c r="AS12" s="36"/>
      <c r="AT12" s="36"/>
      <c r="AU12" s="58"/>
      <c r="AV12" s="24"/>
      <c r="AX12" s="188">
        <f t="shared" ref="AX12" si="6">AX11+1</f>
        <v>2</v>
      </c>
      <c r="AY12" s="287" t="s">
        <v>126</v>
      </c>
      <c r="AZ12" s="36">
        <v>113.67</v>
      </c>
      <c r="BC12" s="214"/>
    </row>
    <row r="13" spans="1:55" ht="15.75" x14ac:dyDescent="0.25">
      <c r="A13" s="26">
        <f t="shared" si="0"/>
        <v>4</v>
      </c>
      <c r="B13" s="27"/>
      <c r="C13" s="31"/>
      <c r="D13" s="192"/>
      <c r="E13" s="192"/>
      <c r="F13" s="73"/>
      <c r="G13" s="59"/>
      <c r="I13" s="26">
        <f t="shared" si="1"/>
        <v>4</v>
      </c>
      <c r="J13" s="195"/>
      <c r="K13" s="196"/>
      <c r="L13" s="192"/>
      <c r="M13" s="192"/>
      <c r="N13" s="73"/>
      <c r="O13" s="64"/>
      <c r="P13" s="72"/>
      <c r="Q13" s="67">
        <f t="shared" si="2"/>
        <v>4</v>
      </c>
      <c r="R13" s="464"/>
      <c r="S13" s="464"/>
      <c r="T13" s="465"/>
      <c r="U13" s="465"/>
      <c r="V13" s="465"/>
      <c r="W13" s="59"/>
      <c r="Y13" s="26">
        <f t="shared" si="3"/>
        <v>4</v>
      </c>
      <c r="Z13" s="27"/>
      <c r="AA13" s="27"/>
      <c r="AB13" s="36"/>
      <c r="AC13" s="36"/>
      <c r="AD13" s="36"/>
      <c r="AE13" s="59"/>
      <c r="AG13" s="26">
        <f t="shared" si="4"/>
        <v>4</v>
      </c>
      <c r="AH13" s="27"/>
      <c r="AI13" s="27"/>
      <c r="AJ13" s="36"/>
      <c r="AK13" s="36"/>
      <c r="AL13" s="36"/>
      <c r="AM13" s="64"/>
      <c r="AN13" s="72"/>
      <c r="AO13" s="67">
        <f t="shared" si="5"/>
        <v>4</v>
      </c>
      <c r="AP13" s="27"/>
      <c r="AQ13" s="27"/>
      <c r="AR13" s="36"/>
      <c r="AS13" s="36"/>
      <c r="AT13" s="36"/>
      <c r="AU13" s="59"/>
      <c r="AV13" s="72"/>
      <c r="AX13" s="188"/>
      <c r="AY13" s="27"/>
      <c r="AZ13" s="36"/>
      <c r="BC13" s="214"/>
    </row>
    <row r="14" spans="1:55" ht="15" x14ac:dyDescent="0.2">
      <c r="A14" s="26">
        <f t="shared" si="0"/>
        <v>5</v>
      </c>
      <c r="B14" s="27"/>
      <c r="C14" s="31"/>
      <c r="D14" s="192"/>
      <c r="E14" s="192"/>
      <c r="F14" s="73"/>
      <c r="G14" s="58"/>
      <c r="I14" s="26">
        <f t="shared" si="1"/>
        <v>5</v>
      </c>
      <c r="J14" s="195"/>
      <c r="K14" s="196"/>
      <c r="L14" s="192"/>
      <c r="M14" s="192"/>
      <c r="N14" s="73"/>
      <c r="O14" s="63"/>
      <c r="P14" s="71"/>
      <c r="Q14" s="67">
        <f t="shared" si="2"/>
        <v>5</v>
      </c>
      <c r="R14" s="464"/>
      <c r="S14" s="464"/>
      <c r="T14" s="465"/>
      <c r="U14" s="465"/>
      <c r="V14" s="465"/>
      <c r="W14" s="58"/>
      <c r="Y14" s="26">
        <f t="shared" si="3"/>
        <v>5</v>
      </c>
      <c r="Z14" s="27"/>
      <c r="AA14" s="27"/>
      <c r="AB14" s="36"/>
      <c r="AC14" s="36"/>
      <c r="AD14" s="36"/>
      <c r="AE14" s="58"/>
      <c r="AG14" s="26">
        <f t="shared" si="4"/>
        <v>5</v>
      </c>
      <c r="AH14" s="27"/>
      <c r="AI14" s="27"/>
      <c r="AJ14" s="36"/>
      <c r="AK14" s="36"/>
      <c r="AL14" s="36"/>
      <c r="AM14" s="63"/>
      <c r="AN14" s="24"/>
      <c r="AO14" s="67">
        <f t="shared" si="5"/>
        <v>5</v>
      </c>
      <c r="AP14" s="27"/>
      <c r="AQ14" s="27"/>
      <c r="AR14" s="36"/>
      <c r="AS14" s="36"/>
      <c r="AT14" s="36"/>
      <c r="AU14" s="58"/>
      <c r="AV14" s="24"/>
      <c r="AX14" s="189"/>
      <c r="AY14" s="27"/>
      <c r="AZ14" s="36"/>
      <c r="BC14" s="214"/>
    </row>
    <row r="15" spans="1:55" ht="15" x14ac:dyDescent="0.2">
      <c r="A15" s="26">
        <f t="shared" si="0"/>
        <v>6</v>
      </c>
      <c r="B15" s="27"/>
      <c r="C15" s="31"/>
      <c r="D15" s="192"/>
      <c r="E15" s="192"/>
      <c r="F15" s="73"/>
      <c r="G15" s="58"/>
      <c r="I15" s="26">
        <f t="shared" si="1"/>
        <v>6</v>
      </c>
      <c r="J15" s="195"/>
      <c r="K15" s="196"/>
      <c r="L15" s="192"/>
      <c r="M15" s="192"/>
      <c r="N15" s="73"/>
      <c r="O15" s="63"/>
      <c r="P15" s="71"/>
      <c r="Q15" s="67">
        <f t="shared" si="2"/>
        <v>6</v>
      </c>
      <c r="R15" s="464"/>
      <c r="S15" s="464"/>
      <c r="T15" s="465"/>
      <c r="U15" s="465"/>
      <c r="V15" s="465"/>
      <c r="W15" s="58"/>
      <c r="Y15" s="26">
        <f t="shared" si="3"/>
        <v>6</v>
      </c>
      <c r="Z15" s="27"/>
      <c r="AA15" s="27"/>
      <c r="AB15" s="36"/>
      <c r="AC15" s="36"/>
      <c r="AD15" s="36"/>
      <c r="AE15" s="58"/>
      <c r="AG15" s="26">
        <f t="shared" si="4"/>
        <v>6</v>
      </c>
      <c r="AH15" s="27"/>
      <c r="AI15" s="27"/>
      <c r="AJ15" s="36"/>
      <c r="AK15" s="36"/>
      <c r="AL15" s="36"/>
      <c r="AM15" s="63"/>
      <c r="AN15" s="24"/>
      <c r="AO15" s="67">
        <f t="shared" si="5"/>
        <v>6</v>
      </c>
      <c r="AP15" s="27"/>
      <c r="AQ15" s="27"/>
      <c r="AR15" s="36"/>
      <c r="AS15" s="36"/>
      <c r="AT15" s="36"/>
      <c r="AU15" s="58"/>
      <c r="AV15" s="24"/>
      <c r="AX15" s="36"/>
      <c r="AY15" s="27"/>
      <c r="AZ15" s="36"/>
      <c r="BC15" s="214"/>
    </row>
    <row r="16" spans="1:55" ht="15" x14ac:dyDescent="0.2">
      <c r="A16" s="26">
        <f t="shared" si="0"/>
        <v>7</v>
      </c>
      <c r="B16" s="27"/>
      <c r="C16" s="31"/>
      <c r="D16" s="192"/>
      <c r="E16" s="192"/>
      <c r="F16" s="73"/>
      <c r="G16" s="58"/>
      <c r="I16" s="26">
        <f t="shared" si="1"/>
        <v>7</v>
      </c>
      <c r="J16" s="195"/>
      <c r="K16" s="196"/>
      <c r="L16" s="192"/>
      <c r="M16" s="192"/>
      <c r="N16" s="73"/>
      <c r="O16" s="63"/>
      <c r="P16" s="71"/>
      <c r="Q16" s="67">
        <f t="shared" si="2"/>
        <v>7</v>
      </c>
      <c r="R16" s="464"/>
      <c r="S16" s="464"/>
      <c r="T16" s="465"/>
      <c r="U16" s="465"/>
      <c r="V16" s="465"/>
      <c r="W16" s="58"/>
      <c r="Y16" s="26">
        <f t="shared" si="3"/>
        <v>7</v>
      </c>
      <c r="Z16" s="27"/>
      <c r="AA16" s="27"/>
      <c r="AB16" s="36"/>
      <c r="AC16" s="36"/>
      <c r="AD16" s="36"/>
      <c r="AE16" s="58"/>
      <c r="AG16" s="26">
        <f t="shared" si="4"/>
        <v>7</v>
      </c>
      <c r="AH16" s="27"/>
      <c r="AI16" s="27"/>
      <c r="AJ16" s="36"/>
      <c r="AK16" s="36"/>
      <c r="AL16" s="36"/>
      <c r="AM16" s="63"/>
      <c r="AN16" s="24"/>
      <c r="AO16" s="67">
        <f t="shared" si="5"/>
        <v>7</v>
      </c>
      <c r="AP16" s="27"/>
      <c r="AQ16" s="27"/>
      <c r="AR16" s="36"/>
      <c r="AS16" s="36"/>
      <c r="AT16" s="36"/>
      <c r="AU16" s="58"/>
      <c r="AV16" s="24"/>
      <c r="AX16" s="36"/>
      <c r="AY16" s="27"/>
      <c r="AZ16" s="36"/>
      <c r="BC16" s="214"/>
    </row>
    <row r="17" spans="1:55" ht="15" x14ac:dyDescent="0.2">
      <c r="A17" s="26">
        <f t="shared" si="0"/>
        <v>8</v>
      </c>
      <c r="B17" s="27"/>
      <c r="C17" s="31"/>
      <c r="D17" s="192"/>
      <c r="E17" s="192"/>
      <c r="F17" s="73"/>
      <c r="G17" s="59"/>
      <c r="I17" s="26">
        <f t="shared" si="1"/>
        <v>8</v>
      </c>
      <c r="J17" s="195"/>
      <c r="K17" s="196"/>
      <c r="L17" s="192"/>
      <c r="M17" s="192"/>
      <c r="N17" s="73"/>
      <c r="O17" s="64"/>
      <c r="P17" s="72"/>
      <c r="Q17" s="67">
        <f t="shared" si="2"/>
        <v>8</v>
      </c>
      <c r="R17" s="464"/>
      <c r="S17" s="464"/>
      <c r="T17" s="465"/>
      <c r="U17" s="465"/>
      <c r="V17" s="465"/>
      <c r="W17" s="59"/>
      <c r="Y17" s="26">
        <f t="shared" si="3"/>
        <v>8</v>
      </c>
      <c r="Z17" s="27"/>
      <c r="AA17" s="31"/>
      <c r="AB17" s="52"/>
      <c r="AC17" s="52"/>
      <c r="AD17" s="466"/>
      <c r="AE17" s="59"/>
      <c r="AG17" s="26">
        <f t="shared" si="4"/>
        <v>8</v>
      </c>
      <c r="AH17" s="27"/>
      <c r="AI17" s="31"/>
      <c r="AJ17" s="52"/>
      <c r="AK17" s="52"/>
      <c r="AL17" s="466"/>
      <c r="AM17" s="64"/>
      <c r="AN17" s="72"/>
      <c r="AO17" s="67">
        <f t="shared" si="5"/>
        <v>8</v>
      </c>
      <c r="AP17" s="27"/>
      <c r="AQ17" s="31"/>
      <c r="AR17" s="52"/>
      <c r="AS17" s="52"/>
      <c r="AT17" s="466"/>
      <c r="AU17" s="59"/>
      <c r="AV17" s="72"/>
      <c r="AX17" s="36"/>
      <c r="AY17" s="31"/>
      <c r="AZ17" s="200"/>
      <c r="BC17" s="214"/>
    </row>
    <row r="18" spans="1:55" ht="15" x14ac:dyDescent="0.2">
      <c r="A18" s="26">
        <f t="shared" si="0"/>
        <v>9</v>
      </c>
      <c r="B18" s="27"/>
      <c r="C18" s="31"/>
      <c r="D18" s="52"/>
      <c r="E18" s="52"/>
      <c r="F18" s="55"/>
      <c r="G18" s="58"/>
      <c r="I18" s="26">
        <f t="shared" si="1"/>
        <v>9</v>
      </c>
      <c r="J18" s="27"/>
      <c r="K18" s="31"/>
      <c r="L18" s="52"/>
      <c r="M18" s="52"/>
      <c r="N18" s="54"/>
      <c r="O18" s="63"/>
      <c r="P18" s="71"/>
      <c r="Q18" s="67">
        <f t="shared" si="2"/>
        <v>9</v>
      </c>
      <c r="R18" s="464"/>
      <c r="S18" s="464"/>
      <c r="T18" s="465"/>
      <c r="U18" s="465"/>
      <c r="V18" s="465"/>
      <c r="W18" s="58"/>
      <c r="Y18" s="26">
        <f t="shared" si="3"/>
        <v>9</v>
      </c>
      <c r="Z18" s="27"/>
      <c r="AA18" s="31"/>
      <c r="AB18" s="52"/>
      <c r="AC18" s="52"/>
      <c r="AD18" s="54"/>
      <c r="AE18" s="58"/>
      <c r="AG18" s="26">
        <f t="shared" si="4"/>
        <v>9</v>
      </c>
      <c r="AH18" s="27"/>
      <c r="AI18" s="31"/>
      <c r="AJ18" s="52"/>
      <c r="AK18" s="52"/>
      <c r="AL18" s="54"/>
      <c r="AM18" s="63"/>
      <c r="AN18" s="24"/>
      <c r="AO18" s="67">
        <f t="shared" si="5"/>
        <v>9</v>
      </c>
      <c r="AP18" s="27"/>
      <c r="AQ18" s="31"/>
      <c r="AR18" s="52"/>
      <c r="AS18" s="52"/>
      <c r="AT18" s="54"/>
      <c r="AU18" s="58"/>
      <c r="AV18" s="24"/>
      <c r="AX18" s="36"/>
      <c r="AY18" s="31"/>
      <c r="AZ18" s="200"/>
      <c r="BC18" s="214"/>
    </row>
    <row r="19" spans="1:55" ht="15" x14ac:dyDescent="0.2">
      <c r="A19" s="26">
        <f t="shared" si="0"/>
        <v>10</v>
      </c>
      <c r="B19" s="27"/>
      <c r="C19" s="31"/>
      <c r="D19" s="52"/>
      <c r="E19" s="52"/>
      <c r="F19" s="54"/>
      <c r="G19" s="58"/>
      <c r="I19" s="26">
        <f t="shared" si="1"/>
        <v>10</v>
      </c>
      <c r="J19" s="27"/>
      <c r="K19" s="31"/>
      <c r="L19" s="52"/>
      <c r="M19" s="52"/>
      <c r="N19" s="54"/>
      <c r="O19" s="63"/>
      <c r="P19" s="71"/>
      <c r="Q19" s="67">
        <f t="shared" si="2"/>
        <v>10</v>
      </c>
      <c r="R19" s="464"/>
      <c r="S19" s="464"/>
      <c r="T19" s="465"/>
      <c r="U19" s="465"/>
      <c r="V19" s="465"/>
      <c r="W19" s="58"/>
      <c r="Y19" s="26">
        <f t="shared" si="3"/>
        <v>10</v>
      </c>
      <c r="Z19" s="27"/>
      <c r="AA19" s="31"/>
      <c r="AB19" s="52"/>
      <c r="AC19" s="52"/>
      <c r="AD19" s="54"/>
      <c r="AE19" s="58"/>
      <c r="AG19" s="26">
        <f t="shared" si="4"/>
        <v>10</v>
      </c>
      <c r="AH19" s="27"/>
      <c r="AI19" s="31"/>
      <c r="AJ19" s="52"/>
      <c r="AK19" s="52"/>
      <c r="AL19" s="54"/>
      <c r="AM19" s="63"/>
      <c r="AN19" s="24"/>
      <c r="AO19" s="67">
        <f t="shared" si="5"/>
        <v>10</v>
      </c>
      <c r="AP19" s="27"/>
      <c r="AQ19" s="31"/>
      <c r="AR19" s="52"/>
      <c r="AS19" s="52"/>
      <c r="AT19" s="54"/>
      <c r="AU19" s="58"/>
      <c r="AV19" s="24"/>
      <c r="AW19" s="6"/>
      <c r="AX19" s="6"/>
      <c r="AY19" s="6"/>
      <c r="AZ19" s="201"/>
      <c r="BA19" s="38"/>
      <c r="BB19" s="19"/>
      <c r="BC19" s="214"/>
    </row>
    <row r="20" spans="1:55" ht="15" x14ac:dyDescent="0.2">
      <c r="A20" s="26">
        <f t="shared" si="0"/>
        <v>11</v>
      </c>
      <c r="B20" s="27"/>
      <c r="C20" s="31"/>
      <c r="D20" s="52"/>
      <c r="E20" s="52"/>
      <c r="F20" s="54"/>
      <c r="G20" s="58"/>
      <c r="I20" s="26">
        <f t="shared" si="1"/>
        <v>11</v>
      </c>
      <c r="J20" s="27"/>
      <c r="K20" s="31"/>
      <c r="L20" s="52"/>
      <c r="M20" s="52"/>
      <c r="N20" s="54"/>
      <c r="O20" s="63"/>
      <c r="P20" s="71"/>
      <c r="Q20" s="67">
        <f t="shared" si="2"/>
        <v>11</v>
      </c>
      <c r="R20" s="27"/>
      <c r="S20" s="31"/>
      <c r="T20" s="52"/>
      <c r="U20" s="52"/>
      <c r="V20" s="466"/>
      <c r="W20" s="58"/>
      <c r="Y20" s="26">
        <f t="shared" si="3"/>
        <v>11</v>
      </c>
      <c r="Z20" s="27"/>
      <c r="AA20" s="31"/>
      <c r="AB20" s="52"/>
      <c r="AC20" s="52"/>
      <c r="AD20" s="54"/>
      <c r="AE20" s="58"/>
      <c r="AG20" s="26">
        <f t="shared" si="4"/>
        <v>11</v>
      </c>
      <c r="AH20" s="27"/>
      <c r="AI20" s="31"/>
      <c r="AJ20" s="52"/>
      <c r="AK20" s="52"/>
      <c r="AL20" s="54"/>
      <c r="AM20" s="63"/>
      <c r="AN20" s="24"/>
      <c r="AO20" s="67">
        <f t="shared" si="5"/>
        <v>11</v>
      </c>
      <c r="AP20" s="27"/>
      <c r="AQ20" s="31"/>
      <c r="AR20" s="52"/>
      <c r="AS20" s="52"/>
      <c r="AT20" s="54"/>
      <c r="AU20" s="58"/>
      <c r="AV20" s="24"/>
      <c r="AW20" s="20"/>
      <c r="AX20" s="20"/>
      <c r="AY20" s="20"/>
      <c r="AZ20" s="202"/>
      <c r="BA20" s="40"/>
      <c r="BB20" s="22"/>
      <c r="BC20" s="214"/>
    </row>
    <row r="21" spans="1:55" ht="15.75" x14ac:dyDescent="0.25">
      <c r="A21" s="26">
        <f t="shared" si="0"/>
        <v>12</v>
      </c>
      <c r="B21" s="27"/>
      <c r="C21" s="31"/>
      <c r="D21" s="52"/>
      <c r="E21" s="52"/>
      <c r="F21" s="55"/>
      <c r="G21" s="58"/>
      <c r="I21" s="26">
        <f t="shared" si="1"/>
        <v>12</v>
      </c>
      <c r="J21" s="27"/>
      <c r="K21" s="31"/>
      <c r="L21" s="52"/>
      <c r="M21" s="52"/>
      <c r="N21" s="54"/>
      <c r="O21" s="63"/>
      <c r="P21" s="71"/>
      <c r="Q21" s="67">
        <f t="shared" si="2"/>
        <v>12</v>
      </c>
      <c r="R21" s="27"/>
      <c r="S21" s="31"/>
      <c r="T21" s="52"/>
      <c r="U21" s="52"/>
      <c r="V21" s="54"/>
      <c r="W21" s="58"/>
      <c r="Y21" s="26">
        <f t="shared" si="3"/>
        <v>12</v>
      </c>
      <c r="Z21" s="27"/>
      <c r="AA21" s="31"/>
      <c r="AB21" s="52"/>
      <c r="AC21" s="52"/>
      <c r="AD21" s="54"/>
      <c r="AE21" s="58"/>
      <c r="AG21" s="26">
        <f t="shared" si="4"/>
        <v>12</v>
      </c>
      <c r="AH21" s="27"/>
      <c r="AI21" s="31"/>
      <c r="AJ21" s="52"/>
      <c r="AK21" s="52"/>
      <c r="AL21" s="54"/>
      <c r="AM21" s="63"/>
      <c r="AN21" s="24"/>
      <c r="AO21" s="67">
        <f t="shared" si="5"/>
        <v>12</v>
      </c>
      <c r="AP21" s="27"/>
      <c r="AQ21" s="31"/>
      <c r="AR21" s="52"/>
      <c r="AS21" s="52"/>
      <c r="AT21" s="54"/>
      <c r="AU21" s="58"/>
      <c r="AV21" s="24"/>
      <c r="AW21" s="20"/>
      <c r="AX21" s="45" t="s">
        <v>57</v>
      </c>
      <c r="AY21" s="46" t="s">
        <v>32</v>
      </c>
      <c r="AZ21" s="203"/>
      <c r="BA21" s="47" t="s">
        <v>44</v>
      </c>
      <c r="BB21" s="47"/>
      <c r="BC21" s="214"/>
    </row>
    <row r="22" spans="1:55" ht="15" x14ac:dyDescent="0.2">
      <c r="A22" s="26">
        <f t="shared" si="0"/>
        <v>13</v>
      </c>
      <c r="B22" s="27"/>
      <c r="C22" s="31"/>
      <c r="D22" s="52"/>
      <c r="E22" s="52"/>
      <c r="F22" s="54"/>
      <c r="G22" s="59"/>
      <c r="I22" s="26">
        <f t="shared" si="1"/>
        <v>13</v>
      </c>
      <c r="J22" s="27"/>
      <c r="K22" s="31"/>
      <c r="L22" s="52"/>
      <c r="M22" s="52"/>
      <c r="N22" s="55"/>
      <c r="O22" s="64"/>
      <c r="P22" s="72"/>
      <c r="Q22" s="67">
        <f t="shared" si="2"/>
        <v>13</v>
      </c>
      <c r="R22" s="27"/>
      <c r="S22" s="31"/>
      <c r="T22" s="52"/>
      <c r="U22" s="52"/>
      <c r="V22" s="55"/>
      <c r="W22" s="59"/>
      <c r="Y22" s="26">
        <f t="shared" si="3"/>
        <v>13</v>
      </c>
      <c r="Z22" s="27"/>
      <c r="AA22" s="31"/>
      <c r="AB22" s="52"/>
      <c r="AC22" s="52"/>
      <c r="AD22" s="55"/>
      <c r="AE22" s="59"/>
      <c r="AG22" s="26">
        <f t="shared" si="4"/>
        <v>13</v>
      </c>
      <c r="AH22" s="27"/>
      <c r="AI22" s="31"/>
      <c r="AJ22" s="52"/>
      <c r="AK22" s="52"/>
      <c r="AL22" s="55"/>
      <c r="AM22" s="64"/>
      <c r="AN22" s="72"/>
      <c r="AO22" s="67">
        <f t="shared" si="5"/>
        <v>13</v>
      </c>
      <c r="AP22" s="27"/>
      <c r="AQ22" s="31"/>
      <c r="AR22" s="52"/>
      <c r="AS22" s="52"/>
      <c r="AT22" s="55"/>
      <c r="AU22" s="59"/>
      <c r="AV22" s="72"/>
      <c r="AW22" s="6"/>
      <c r="AX22" s="41"/>
      <c r="AY22" s="41"/>
      <c r="AZ22" s="201"/>
      <c r="BA22" s="38"/>
      <c r="BB22" s="19"/>
      <c r="BC22" s="214"/>
    </row>
    <row r="23" spans="1:55" ht="15.75" x14ac:dyDescent="0.25">
      <c r="A23" s="26">
        <f t="shared" si="0"/>
        <v>14</v>
      </c>
      <c r="B23" s="27"/>
      <c r="C23" s="31"/>
      <c r="D23" s="52"/>
      <c r="E23" s="52"/>
      <c r="F23" s="54"/>
      <c r="G23" s="42"/>
      <c r="I23" s="26">
        <f t="shared" si="1"/>
        <v>14</v>
      </c>
      <c r="J23" s="27"/>
      <c r="K23" s="31"/>
      <c r="L23" s="52"/>
      <c r="M23" s="52"/>
      <c r="N23" s="55"/>
      <c r="O23" s="63"/>
      <c r="P23" s="71"/>
      <c r="Q23" s="67">
        <f t="shared" si="2"/>
        <v>14</v>
      </c>
      <c r="R23" s="27"/>
      <c r="S23" s="31"/>
      <c r="T23" s="52"/>
      <c r="U23" s="52"/>
      <c r="V23" s="55"/>
      <c r="W23" s="58"/>
      <c r="Y23" s="26">
        <f t="shared" si="3"/>
        <v>14</v>
      </c>
      <c r="Z23" s="27"/>
      <c r="AA23" s="31"/>
      <c r="AB23" s="52"/>
      <c r="AC23" s="52"/>
      <c r="AD23" s="55"/>
      <c r="AE23" s="58"/>
      <c r="AG23" s="26">
        <f t="shared" si="4"/>
        <v>14</v>
      </c>
      <c r="AH23" s="27"/>
      <c r="AI23" s="31"/>
      <c r="AJ23" s="52"/>
      <c r="AK23" s="52"/>
      <c r="AL23" s="55"/>
      <c r="AM23" s="63"/>
      <c r="AN23" s="24"/>
      <c r="AO23" s="67">
        <f t="shared" si="5"/>
        <v>14</v>
      </c>
      <c r="AP23" s="27"/>
      <c r="AQ23" s="31"/>
      <c r="AR23" s="52"/>
      <c r="AS23" s="52"/>
      <c r="AT23" s="55"/>
      <c r="AU23" s="58"/>
      <c r="AV23" s="24"/>
      <c r="AW23" s="6"/>
      <c r="AX23" s="49" t="str">
        <f>Z44</f>
        <v>Gökhan ERDEM</v>
      </c>
      <c r="AY23" s="49" t="s">
        <v>31</v>
      </c>
      <c r="AZ23" s="204"/>
      <c r="BA23" s="49"/>
      <c r="BB23" s="49"/>
      <c r="BC23" s="214"/>
    </row>
    <row r="24" spans="1:55" ht="15" x14ac:dyDescent="0.2">
      <c r="A24" s="26">
        <f t="shared" si="0"/>
        <v>15</v>
      </c>
      <c r="B24" s="27"/>
      <c r="C24" s="31"/>
      <c r="D24" s="52"/>
      <c r="E24" s="52"/>
      <c r="F24" s="55"/>
      <c r="G24" s="58"/>
      <c r="I24" s="26">
        <f t="shared" si="1"/>
        <v>15</v>
      </c>
      <c r="J24" s="27"/>
      <c r="K24" s="31"/>
      <c r="L24" s="52"/>
      <c r="M24" s="52"/>
      <c r="N24" s="55"/>
      <c r="O24" s="63"/>
      <c r="P24" s="71"/>
      <c r="Q24" s="67">
        <f t="shared" si="2"/>
        <v>15</v>
      </c>
      <c r="R24" s="27"/>
      <c r="S24" s="31"/>
      <c r="T24" s="52"/>
      <c r="U24" s="52"/>
      <c r="V24" s="55"/>
      <c r="W24" s="58"/>
      <c r="Y24" s="26">
        <f t="shared" si="3"/>
        <v>15</v>
      </c>
      <c r="Z24" s="27"/>
      <c r="AA24" s="31"/>
      <c r="AB24" s="52"/>
      <c r="AC24" s="52"/>
      <c r="AD24" s="55"/>
      <c r="AE24" s="58"/>
      <c r="AG24" s="26">
        <f t="shared" si="4"/>
        <v>15</v>
      </c>
      <c r="AH24" s="27"/>
      <c r="AI24" s="31"/>
      <c r="AJ24" s="52"/>
      <c r="AK24" s="52"/>
      <c r="AL24" s="55"/>
      <c r="AM24" s="63"/>
      <c r="AN24" s="24"/>
      <c r="AO24" s="67">
        <f t="shared" si="5"/>
        <v>15</v>
      </c>
      <c r="AP24" s="27"/>
      <c r="AQ24" s="31"/>
      <c r="AR24" s="52"/>
      <c r="AS24" s="52"/>
      <c r="AT24" s="55"/>
      <c r="AU24" s="58"/>
      <c r="AV24" s="24"/>
      <c r="AZ24" s="199"/>
      <c r="BA24" s="16"/>
      <c r="BB24" s="13"/>
    </row>
    <row r="25" spans="1:55" ht="15" x14ac:dyDescent="0.2">
      <c r="A25" s="26">
        <f t="shared" si="0"/>
        <v>16</v>
      </c>
      <c r="B25" s="27"/>
      <c r="C25" s="31"/>
      <c r="D25" s="52"/>
      <c r="E25" s="52"/>
      <c r="F25" s="54"/>
      <c r="G25" s="58"/>
      <c r="I25" s="26">
        <f t="shared" si="1"/>
        <v>16</v>
      </c>
      <c r="J25" s="27"/>
      <c r="K25" s="31"/>
      <c r="L25" s="52"/>
      <c r="M25" s="52"/>
      <c r="N25" s="55"/>
      <c r="O25" s="63"/>
      <c r="P25" s="71"/>
      <c r="Q25" s="67">
        <f t="shared" si="2"/>
        <v>16</v>
      </c>
      <c r="R25" s="27"/>
      <c r="S25" s="31"/>
      <c r="T25" s="52"/>
      <c r="U25" s="52"/>
      <c r="V25" s="55"/>
      <c r="W25" s="58"/>
      <c r="Y25" s="26">
        <f t="shared" si="3"/>
        <v>16</v>
      </c>
      <c r="Z25" s="27"/>
      <c r="AA25" s="31"/>
      <c r="AB25" s="52"/>
      <c r="AC25" s="52"/>
      <c r="AD25" s="55"/>
      <c r="AE25" s="58"/>
      <c r="AG25" s="26">
        <f t="shared" si="4"/>
        <v>16</v>
      </c>
      <c r="AH25" s="27"/>
      <c r="AI25" s="31"/>
      <c r="AJ25" s="52"/>
      <c r="AK25" s="52"/>
      <c r="AL25" s="55"/>
      <c r="AM25" s="63"/>
      <c r="AN25" s="24"/>
      <c r="AO25" s="67">
        <f t="shared" si="5"/>
        <v>16</v>
      </c>
      <c r="AP25" s="27"/>
      <c r="AQ25" s="31"/>
      <c r="AR25" s="52"/>
      <c r="AS25" s="52"/>
      <c r="AT25" s="55"/>
      <c r="AU25" s="58"/>
      <c r="AV25" s="24"/>
      <c r="BB25" s="13"/>
    </row>
    <row r="26" spans="1:55" ht="15" x14ac:dyDescent="0.2">
      <c r="A26" s="26">
        <f t="shared" si="0"/>
        <v>17</v>
      </c>
      <c r="B26" s="27"/>
      <c r="C26" s="31"/>
      <c r="D26" s="52"/>
      <c r="E26" s="52"/>
      <c r="F26" s="73"/>
      <c r="G26" s="58"/>
      <c r="I26" s="26">
        <f t="shared" si="1"/>
        <v>17</v>
      </c>
      <c r="J26" s="27"/>
      <c r="K26" s="31"/>
      <c r="L26" s="52"/>
      <c r="M26" s="52"/>
      <c r="N26" s="55"/>
      <c r="O26" s="63"/>
      <c r="P26" s="71"/>
      <c r="Q26" s="67">
        <f t="shared" si="2"/>
        <v>17</v>
      </c>
      <c r="R26" s="27"/>
      <c r="S26" s="31"/>
      <c r="T26" s="52"/>
      <c r="U26" s="52"/>
      <c r="V26" s="55"/>
      <c r="W26" s="58"/>
      <c r="Y26" s="26">
        <f t="shared" si="3"/>
        <v>17</v>
      </c>
      <c r="Z26" s="27"/>
      <c r="AA26" s="31"/>
      <c r="AB26" s="52"/>
      <c r="AC26" s="52"/>
      <c r="AD26" s="55"/>
      <c r="AE26" s="58"/>
      <c r="AG26" s="26">
        <f t="shared" si="4"/>
        <v>17</v>
      </c>
      <c r="AH26" s="27"/>
      <c r="AI26" s="31"/>
      <c r="AJ26" s="52"/>
      <c r="AK26" s="52"/>
      <c r="AL26" s="55"/>
      <c r="AM26" s="63"/>
      <c r="AN26" s="24"/>
      <c r="AO26" s="67">
        <f t="shared" si="5"/>
        <v>17</v>
      </c>
      <c r="AP26" s="27"/>
      <c r="AQ26" s="31"/>
      <c r="AR26" s="52"/>
      <c r="AS26" s="52"/>
      <c r="AT26" s="55"/>
      <c r="AU26" s="58"/>
      <c r="AV26" s="24"/>
      <c r="BB26" s="13"/>
    </row>
    <row r="27" spans="1:55" ht="15" x14ac:dyDescent="0.2">
      <c r="A27" s="26">
        <f t="shared" si="0"/>
        <v>18</v>
      </c>
      <c r="B27" s="27"/>
      <c r="C27" s="31"/>
      <c r="D27" s="52"/>
      <c r="E27" s="52"/>
      <c r="F27" s="54"/>
      <c r="G27" s="58"/>
      <c r="I27" s="26">
        <f t="shared" si="1"/>
        <v>18</v>
      </c>
      <c r="J27" s="27"/>
      <c r="K27" s="31"/>
      <c r="L27" s="52"/>
      <c r="M27" s="52"/>
      <c r="N27" s="54"/>
      <c r="O27" s="63"/>
      <c r="P27" s="71"/>
      <c r="Q27" s="67">
        <f t="shared" si="2"/>
        <v>18</v>
      </c>
      <c r="R27" s="27"/>
      <c r="S27" s="31"/>
      <c r="T27" s="52"/>
      <c r="U27" s="52"/>
      <c r="V27" s="54"/>
      <c r="W27" s="58"/>
      <c r="Y27" s="26">
        <f t="shared" si="3"/>
        <v>18</v>
      </c>
      <c r="Z27" s="27"/>
      <c r="AA27" s="31"/>
      <c r="AB27" s="52"/>
      <c r="AC27" s="52"/>
      <c r="AD27" s="54"/>
      <c r="AE27" s="58"/>
      <c r="AG27" s="26">
        <f t="shared" si="4"/>
        <v>18</v>
      </c>
      <c r="AH27" s="27"/>
      <c r="AI27" s="31"/>
      <c r="AJ27" s="52"/>
      <c r="AK27" s="52"/>
      <c r="AL27" s="54"/>
      <c r="AM27" s="63"/>
      <c r="AN27" s="24"/>
      <c r="AO27" s="67">
        <f t="shared" si="5"/>
        <v>18</v>
      </c>
      <c r="AP27" s="27"/>
      <c r="AQ27" s="31"/>
      <c r="AR27" s="52"/>
      <c r="AS27" s="52"/>
      <c r="AT27" s="54"/>
      <c r="AU27" s="58"/>
      <c r="AV27" s="24"/>
      <c r="AW27" s="6"/>
      <c r="BB27" s="19"/>
      <c r="BC27" s="214"/>
    </row>
    <row r="28" spans="1:55" ht="15" x14ac:dyDescent="0.2">
      <c r="A28" s="26">
        <f t="shared" si="0"/>
        <v>19</v>
      </c>
      <c r="B28" s="27"/>
      <c r="C28" s="31"/>
      <c r="D28" s="52"/>
      <c r="E28" s="52"/>
      <c r="F28" s="54"/>
      <c r="G28" s="58"/>
      <c r="I28" s="26">
        <f t="shared" si="1"/>
        <v>19</v>
      </c>
      <c r="J28" s="27"/>
      <c r="K28" s="31"/>
      <c r="L28" s="52"/>
      <c r="M28" s="52"/>
      <c r="N28" s="54"/>
      <c r="O28" s="63"/>
      <c r="P28" s="71"/>
      <c r="Q28" s="67">
        <f t="shared" si="2"/>
        <v>19</v>
      </c>
      <c r="R28" s="27"/>
      <c r="S28" s="31"/>
      <c r="T28" s="52"/>
      <c r="U28" s="52"/>
      <c r="V28" s="54"/>
      <c r="W28" s="58"/>
      <c r="Y28" s="26">
        <f t="shared" si="3"/>
        <v>19</v>
      </c>
      <c r="Z28" s="27"/>
      <c r="AA28" s="31"/>
      <c r="AB28" s="52"/>
      <c r="AC28" s="52"/>
      <c r="AD28" s="54"/>
      <c r="AE28" s="58"/>
      <c r="AG28" s="26">
        <f t="shared" si="4"/>
        <v>19</v>
      </c>
      <c r="AH28" s="27"/>
      <c r="AI28" s="31"/>
      <c r="AJ28" s="52"/>
      <c r="AK28" s="52"/>
      <c r="AL28" s="54"/>
      <c r="AM28" s="63"/>
      <c r="AN28" s="24"/>
      <c r="AO28" s="67">
        <f t="shared" si="5"/>
        <v>19</v>
      </c>
      <c r="AP28" s="27"/>
      <c r="AQ28" s="31"/>
      <c r="AR28" s="52"/>
      <c r="AS28" s="52"/>
      <c r="AT28" s="54"/>
      <c r="AU28" s="58"/>
      <c r="AV28" s="24"/>
    </row>
    <row r="29" spans="1:55" ht="15.75" x14ac:dyDescent="0.25">
      <c r="A29" s="26">
        <f t="shared" si="0"/>
        <v>20</v>
      </c>
      <c r="B29" s="27"/>
      <c r="C29" s="31"/>
      <c r="D29" s="52"/>
      <c r="E29" s="52"/>
      <c r="F29" s="54"/>
      <c r="G29" s="58"/>
      <c r="I29" s="26">
        <f t="shared" si="1"/>
        <v>20</v>
      </c>
      <c r="J29" s="27"/>
      <c r="K29" s="31"/>
      <c r="L29" s="52"/>
      <c r="M29" s="52"/>
      <c r="N29" s="54"/>
      <c r="O29" s="63"/>
      <c r="P29" s="71"/>
      <c r="Q29" s="67">
        <f t="shared" si="2"/>
        <v>20</v>
      </c>
      <c r="R29" s="27"/>
      <c r="S29" s="31"/>
      <c r="T29" s="52"/>
      <c r="U29" s="52"/>
      <c r="V29" s="54"/>
      <c r="W29" s="58"/>
      <c r="Y29" s="26">
        <f t="shared" si="3"/>
        <v>20</v>
      </c>
      <c r="Z29" s="27"/>
      <c r="AA29" s="31"/>
      <c r="AB29" s="52"/>
      <c r="AC29" s="52"/>
      <c r="AD29" s="54"/>
      <c r="AE29" s="58"/>
      <c r="AG29" s="26">
        <f t="shared" si="4"/>
        <v>20</v>
      </c>
      <c r="AH29" s="27"/>
      <c r="AI29" s="31"/>
      <c r="AJ29" s="52"/>
      <c r="AK29" s="52"/>
      <c r="AL29" s="54"/>
      <c r="AM29" s="63"/>
      <c r="AN29" s="24"/>
      <c r="AO29" s="67">
        <f t="shared" si="5"/>
        <v>20</v>
      </c>
      <c r="AP29" s="27"/>
      <c r="AQ29" s="31"/>
      <c r="AR29" s="52"/>
      <c r="AS29" s="52"/>
      <c r="AT29" s="54"/>
      <c r="AU29" s="58"/>
      <c r="AV29" s="24"/>
      <c r="AX29" s="45"/>
      <c r="AY29" s="46"/>
      <c r="AZ29" s="203"/>
      <c r="BA29" s="47"/>
      <c r="BB29" s="47"/>
      <c r="BC29" s="214"/>
    </row>
    <row r="30" spans="1:55" ht="15" x14ac:dyDescent="0.2">
      <c r="A30" s="26">
        <f t="shared" si="0"/>
        <v>21</v>
      </c>
      <c r="B30" s="27"/>
      <c r="C30" s="31"/>
      <c r="D30" s="52"/>
      <c r="E30" s="52"/>
      <c r="F30" s="54"/>
      <c r="G30" s="59"/>
      <c r="I30" s="26">
        <f t="shared" si="1"/>
        <v>21</v>
      </c>
      <c r="J30" s="27"/>
      <c r="K30" s="31"/>
      <c r="L30" s="52"/>
      <c r="M30" s="52"/>
      <c r="N30" s="54"/>
      <c r="O30" s="64"/>
      <c r="P30" s="72"/>
      <c r="Q30" s="67">
        <f t="shared" si="2"/>
        <v>21</v>
      </c>
      <c r="R30" s="27"/>
      <c r="S30" s="31"/>
      <c r="T30" s="52"/>
      <c r="U30" s="52"/>
      <c r="V30" s="54"/>
      <c r="W30" s="59"/>
      <c r="Y30" s="26">
        <f t="shared" si="3"/>
        <v>21</v>
      </c>
      <c r="Z30" s="27"/>
      <c r="AA30" s="31"/>
      <c r="AB30" s="52"/>
      <c r="AC30" s="52"/>
      <c r="AD30" s="54"/>
      <c r="AE30" s="59"/>
      <c r="AG30" s="26">
        <f t="shared" si="4"/>
        <v>21</v>
      </c>
      <c r="AH30" s="27"/>
      <c r="AI30" s="31"/>
      <c r="AJ30" s="52"/>
      <c r="AK30" s="52"/>
      <c r="AL30" s="54"/>
      <c r="AM30" s="64"/>
      <c r="AN30" s="72"/>
      <c r="AO30" s="67">
        <f t="shared" si="5"/>
        <v>21</v>
      </c>
      <c r="AP30" s="27"/>
      <c r="AQ30" s="31"/>
      <c r="AR30" s="52"/>
      <c r="AS30" s="52"/>
      <c r="AT30" s="54"/>
      <c r="AU30" s="59"/>
      <c r="AV30" s="72"/>
      <c r="AX30" s="41"/>
      <c r="AY30" s="41"/>
      <c r="AZ30" s="201"/>
      <c r="BA30" s="38"/>
      <c r="BB30" s="19"/>
      <c r="BC30" s="214"/>
    </row>
    <row r="31" spans="1:55" ht="15.75" x14ac:dyDescent="0.25">
      <c r="A31" s="26">
        <f t="shared" si="0"/>
        <v>22</v>
      </c>
      <c r="B31" s="27"/>
      <c r="C31" s="31"/>
      <c r="D31" s="52"/>
      <c r="E31" s="52"/>
      <c r="F31" s="54"/>
      <c r="G31" s="59"/>
      <c r="I31" s="26">
        <f t="shared" si="1"/>
        <v>22</v>
      </c>
      <c r="J31" s="27"/>
      <c r="K31" s="31"/>
      <c r="L31" s="52"/>
      <c r="M31" s="52"/>
      <c r="N31" s="55"/>
      <c r="O31" s="63"/>
      <c r="P31" s="71"/>
      <c r="Q31" s="67">
        <f t="shared" si="2"/>
        <v>22</v>
      </c>
      <c r="R31" s="27"/>
      <c r="S31" s="31"/>
      <c r="T31" s="52"/>
      <c r="U31" s="52"/>
      <c r="V31" s="55"/>
      <c r="W31" s="58"/>
      <c r="Y31" s="26">
        <f t="shared" si="3"/>
        <v>22</v>
      </c>
      <c r="Z31" s="27"/>
      <c r="AA31" s="31"/>
      <c r="AB31" s="52"/>
      <c r="AC31" s="52"/>
      <c r="AD31" s="55"/>
      <c r="AE31" s="58"/>
      <c r="AG31" s="26">
        <f t="shared" si="4"/>
        <v>22</v>
      </c>
      <c r="AH31" s="27"/>
      <c r="AI31" s="31"/>
      <c r="AJ31" s="52"/>
      <c r="AK31" s="52"/>
      <c r="AL31" s="55"/>
      <c r="AM31" s="63"/>
      <c r="AN31" s="24"/>
      <c r="AO31" s="67">
        <f t="shared" si="5"/>
        <v>22</v>
      </c>
      <c r="AP31" s="27"/>
      <c r="AQ31" s="31"/>
      <c r="AR31" s="52"/>
      <c r="AS31" s="52"/>
      <c r="AT31" s="55"/>
      <c r="AU31" s="58"/>
      <c r="AV31" s="24"/>
      <c r="AX31" s="49"/>
      <c r="AY31" s="49"/>
      <c r="AZ31" s="204"/>
      <c r="BA31" s="49"/>
      <c r="BB31" s="49"/>
      <c r="BC31" s="214"/>
    </row>
    <row r="32" spans="1:55" ht="15" x14ac:dyDescent="0.2">
      <c r="A32" s="26">
        <f t="shared" si="0"/>
        <v>23</v>
      </c>
      <c r="B32" s="27"/>
      <c r="C32" s="31"/>
      <c r="D32" s="52"/>
      <c r="E32" s="52"/>
      <c r="F32" s="54"/>
      <c r="G32" s="58"/>
      <c r="I32" s="26">
        <f t="shared" si="1"/>
        <v>23</v>
      </c>
      <c r="J32" s="27"/>
      <c r="K32" s="31"/>
      <c r="L32" s="52"/>
      <c r="M32" s="52"/>
      <c r="N32" s="55"/>
      <c r="O32" s="63"/>
      <c r="P32" s="71"/>
      <c r="Q32" s="67">
        <f t="shared" si="2"/>
        <v>23</v>
      </c>
      <c r="R32" s="27"/>
      <c r="S32" s="31"/>
      <c r="T32" s="52"/>
      <c r="U32" s="52"/>
      <c r="V32" s="55"/>
      <c r="W32" s="58"/>
      <c r="Y32" s="26">
        <f t="shared" si="3"/>
        <v>23</v>
      </c>
      <c r="Z32" s="27"/>
      <c r="AA32" s="31"/>
      <c r="AB32" s="52"/>
      <c r="AC32" s="52"/>
      <c r="AD32" s="55"/>
      <c r="AE32" s="58"/>
      <c r="AG32" s="26">
        <f t="shared" si="4"/>
        <v>23</v>
      </c>
      <c r="AH32" s="27"/>
      <c r="AI32" s="31"/>
      <c r="AJ32" s="52"/>
      <c r="AK32" s="52"/>
      <c r="AL32" s="55"/>
      <c r="AM32" s="63"/>
      <c r="AN32" s="24"/>
      <c r="AO32" s="67">
        <f t="shared" si="5"/>
        <v>23</v>
      </c>
      <c r="AP32" s="27"/>
      <c r="AQ32" s="31"/>
      <c r="AR32" s="52"/>
      <c r="AS32" s="52"/>
      <c r="AT32" s="55"/>
      <c r="AU32" s="58"/>
      <c r="AV32" s="24"/>
      <c r="AZ32" s="199"/>
      <c r="BA32" s="16"/>
      <c r="BB32" s="13"/>
    </row>
    <row r="33" spans="1:48" ht="15" x14ac:dyDescent="0.2">
      <c r="A33" s="26">
        <f t="shared" si="0"/>
        <v>24</v>
      </c>
      <c r="B33" s="27"/>
      <c r="C33" s="31"/>
      <c r="D33" s="52"/>
      <c r="E33" s="52"/>
      <c r="F33" s="54"/>
      <c r="G33" s="58"/>
      <c r="I33" s="26">
        <f t="shared" si="1"/>
        <v>24</v>
      </c>
      <c r="J33" s="27"/>
      <c r="K33" s="31"/>
      <c r="L33" s="52"/>
      <c r="M33" s="52"/>
      <c r="N33" s="55"/>
      <c r="O33" s="63"/>
      <c r="P33" s="71"/>
      <c r="Q33" s="67">
        <f t="shared" si="2"/>
        <v>24</v>
      </c>
      <c r="R33" s="27"/>
      <c r="S33" s="31"/>
      <c r="T33" s="52"/>
      <c r="U33" s="52"/>
      <c r="V33" s="55"/>
      <c r="W33" s="58"/>
      <c r="Y33" s="26">
        <f t="shared" si="3"/>
        <v>24</v>
      </c>
      <c r="Z33" s="27"/>
      <c r="AA33" s="31"/>
      <c r="AB33" s="52"/>
      <c r="AC33" s="52"/>
      <c r="AD33" s="55"/>
      <c r="AE33" s="58"/>
      <c r="AG33" s="26">
        <f t="shared" si="4"/>
        <v>24</v>
      </c>
      <c r="AH33" s="27"/>
      <c r="AI33" s="31"/>
      <c r="AJ33" s="52"/>
      <c r="AK33" s="52"/>
      <c r="AL33" s="55"/>
      <c r="AM33" s="63"/>
      <c r="AN33" s="24"/>
      <c r="AO33" s="67">
        <f t="shared" si="5"/>
        <v>24</v>
      </c>
      <c r="AP33" s="27"/>
      <c r="AQ33" s="31"/>
      <c r="AR33" s="52"/>
      <c r="AS33" s="52"/>
      <c r="AT33" s="55"/>
      <c r="AU33" s="58"/>
      <c r="AV33" s="24"/>
    </row>
    <row r="34" spans="1:48" ht="15" x14ac:dyDescent="0.2">
      <c r="A34" s="26">
        <f t="shared" si="0"/>
        <v>25</v>
      </c>
      <c r="B34" s="27"/>
      <c r="C34" s="31"/>
      <c r="D34" s="52"/>
      <c r="E34" s="52"/>
      <c r="F34" s="55"/>
      <c r="G34" s="58"/>
      <c r="I34" s="26">
        <f t="shared" si="1"/>
        <v>25</v>
      </c>
      <c r="J34" s="27"/>
      <c r="K34" s="31"/>
      <c r="L34" s="52"/>
      <c r="M34" s="52"/>
      <c r="N34" s="55"/>
      <c r="O34" s="63"/>
      <c r="P34" s="71"/>
      <c r="Q34" s="67">
        <f t="shared" si="2"/>
        <v>25</v>
      </c>
      <c r="R34" s="27"/>
      <c r="S34" s="31"/>
      <c r="T34" s="52"/>
      <c r="U34" s="52"/>
      <c r="V34" s="55"/>
      <c r="W34" s="58"/>
      <c r="Y34" s="26">
        <f t="shared" si="3"/>
        <v>25</v>
      </c>
      <c r="Z34" s="27"/>
      <c r="AA34" s="31"/>
      <c r="AB34" s="52"/>
      <c r="AC34" s="52"/>
      <c r="AD34" s="55"/>
      <c r="AE34" s="58"/>
      <c r="AG34" s="26">
        <f t="shared" si="4"/>
        <v>25</v>
      </c>
      <c r="AH34" s="27"/>
      <c r="AI34" s="31"/>
      <c r="AJ34" s="52"/>
      <c r="AK34" s="52"/>
      <c r="AL34" s="55"/>
      <c r="AM34" s="63"/>
      <c r="AN34" s="24"/>
      <c r="AO34" s="67">
        <f t="shared" si="5"/>
        <v>25</v>
      </c>
      <c r="AP34" s="27"/>
      <c r="AQ34" s="31"/>
      <c r="AR34" s="52"/>
      <c r="AS34" s="52"/>
      <c r="AT34" s="55"/>
      <c r="AU34" s="58"/>
      <c r="AV34" s="24"/>
    </row>
    <row r="35" spans="1:48" ht="15" x14ac:dyDescent="0.2">
      <c r="A35" s="26">
        <f t="shared" si="0"/>
        <v>26</v>
      </c>
      <c r="B35" s="27"/>
      <c r="C35" s="31"/>
      <c r="D35" s="52"/>
      <c r="E35" s="52"/>
      <c r="F35" s="54"/>
      <c r="G35" s="58"/>
      <c r="I35" s="26">
        <f t="shared" si="1"/>
        <v>26</v>
      </c>
      <c r="J35" s="27"/>
      <c r="K35" s="31"/>
      <c r="L35" s="52"/>
      <c r="M35" s="52"/>
      <c r="N35" s="54"/>
      <c r="O35" s="63"/>
      <c r="P35" s="71"/>
      <c r="Q35" s="67">
        <f t="shared" si="2"/>
        <v>26</v>
      </c>
      <c r="R35" s="27"/>
      <c r="S35" s="31"/>
      <c r="T35" s="52"/>
      <c r="U35" s="52"/>
      <c r="V35" s="54"/>
      <c r="W35" s="58"/>
      <c r="Y35" s="26">
        <f t="shared" si="3"/>
        <v>26</v>
      </c>
      <c r="Z35" s="27"/>
      <c r="AA35" s="31"/>
      <c r="AB35" s="52"/>
      <c r="AC35" s="52"/>
      <c r="AD35" s="54"/>
      <c r="AE35" s="58"/>
      <c r="AG35" s="26">
        <f t="shared" si="4"/>
        <v>26</v>
      </c>
      <c r="AH35" s="27"/>
      <c r="AI35" s="31"/>
      <c r="AJ35" s="52"/>
      <c r="AK35" s="52"/>
      <c r="AL35" s="54"/>
      <c r="AM35" s="63"/>
      <c r="AN35" s="24"/>
      <c r="AO35" s="67">
        <f t="shared" si="5"/>
        <v>26</v>
      </c>
      <c r="AP35" s="27"/>
      <c r="AQ35" s="31"/>
      <c r="AR35" s="52"/>
      <c r="AS35" s="52"/>
      <c r="AT35" s="54"/>
      <c r="AU35" s="58"/>
      <c r="AV35" s="24"/>
    </row>
    <row r="36" spans="1:48" ht="15" x14ac:dyDescent="0.2">
      <c r="A36" s="26">
        <f t="shared" si="0"/>
        <v>27</v>
      </c>
      <c r="B36" s="27"/>
      <c r="C36" s="31"/>
      <c r="D36" s="52"/>
      <c r="E36" s="52"/>
      <c r="F36" s="55"/>
      <c r="G36" s="58"/>
      <c r="I36" s="26">
        <f t="shared" si="1"/>
        <v>27</v>
      </c>
      <c r="J36" s="27"/>
      <c r="K36" s="31"/>
      <c r="L36" s="52"/>
      <c r="M36" s="52"/>
      <c r="N36" s="54"/>
      <c r="O36" s="63"/>
      <c r="P36" s="71"/>
      <c r="Q36" s="67">
        <f t="shared" si="2"/>
        <v>27</v>
      </c>
      <c r="R36" s="27"/>
      <c r="S36" s="31"/>
      <c r="T36" s="52"/>
      <c r="U36" s="52"/>
      <c r="V36" s="54"/>
      <c r="W36" s="58"/>
      <c r="Y36" s="26">
        <f t="shared" si="3"/>
        <v>27</v>
      </c>
      <c r="Z36" s="27"/>
      <c r="AA36" s="31"/>
      <c r="AB36" s="52"/>
      <c r="AC36" s="52"/>
      <c r="AD36" s="54"/>
      <c r="AE36" s="58"/>
      <c r="AG36" s="26">
        <f t="shared" si="4"/>
        <v>27</v>
      </c>
      <c r="AH36" s="27"/>
      <c r="AI36" s="31"/>
      <c r="AJ36" s="52"/>
      <c r="AK36" s="52"/>
      <c r="AL36" s="54"/>
      <c r="AM36" s="63"/>
      <c r="AN36" s="24"/>
      <c r="AO36" s="67">
        <f t="shared" si="5"/>
        <v>27</v>
      </c>
      <c r="AP36" s="27"/>
      <c r="AQ36" s="31"/>
      <c r="AR36" s="52"/>
      <c r="AS36" s="52"/>
      <c r="AT36" s="54"/>
      <c r="AU36" s="58"/>
      <c r="AV36" s="24"/>
    </row>
    <row r="37" spans="1:48" ht="15" x14ac:dyDescent="0.2">
      <c r="A37" s="26">
        <f t="shared" si="0"/>
        <v>28</v>
      </c>
      <c r="B37" s="27"/>
      <c r="C37" s="31"/>
      <c r="D37" s="52"/>
      <c r="E37" s="52"/>
      <c r="F37" s="54"/>
      <c r="G37" s="58"/>
      <c r="I37" s="26">
        <f t="shared" si="1"/>
        <v>28</v>
      </c>
      <c r="J37" s="27"/>
      <c r="K37" s="31"/>
      <c r="L37" s="52"/>
      <c r="M37" s="52"/>
      <c r="N37" s="54"/>
      <c r="O37" s="63"/>
      <c r="P37" s="71"/>
      <c r="Q37" s="67">
        <f t="shared" si="2"/>
        <v>28</v>
      </c>
      <c r="R37" s="27"/>
      <c r="S37" s="31"/>
      <c r="T37" s="52"/>
      <c r="U37" s="52"/>
      <c r="V37" s="54"/>
      <c r="W37" s="58"/>
      <c r="Y37" s="26">
        <f t="shared" si="3"/>
        <v>28</v>
      </c>
      <c r="Z37" s="27"/>
      <c r="AA37" s="31"/>
      <c r="AB37" s="52"/>
      <c r="AC37" s="52"/>
      <c r="AD37" s="54"/>
      <c r="AE37" s="58"/>
      <c r="AG37" s="26">
        <f t="shared" si="4"/>
        <v>28</v>
      </c>
      <c r="AH37" s="27"/>
      <c r="AI37" s="31"/>
      <c r="AJ37" s="52"/>
      <c r="AK37" s="52"/>
      <c r="AL37" s="54"/>
      <c r="AM37" s="63"/>
      <c r="AN37" s="24"/>
      <c r="AO37" s="67">
        <f t="shared" si="5"/>
        <v>28</v>
      </c>
      <c r="AP37" s="27"/>
      <c r="AQ37" s="31"/>
      <c r="AR37" s="52"/>
      <c r="AS37" s="52"/>
      <c r="AT37" s="54"/>
      <c r="AU37" s="58"/>
      <c r="AV37" s="24"/>
    </row>
    <row r="38" spans="1:48" ht="15" x14ac:dyDescent="0.2">
      <c r="A38" s="26">
        <f t="shared" si="0"/>
        <v>29</v>
      </c>
      <c r="B38" s="27"/>
      <c r="C38" s="31"/>
      <c r="D38" s="52"/>
      <c r="E38" s="52"/>
      <c r="F38" s="55"/>
      <c r="G38" s="59"/>
      <c r="I38" s="26">
        <f t="shared" si="1"/>
        <v>29</v>
      </c>
      <c r="J38" s="27"/>
      <c r="K38" s="31"/>
      <c r="L38" s="52"/>
      <c r="M38" s="52"/>
      <c r="N38" s="54"/>
      <c r="O38" s="64"/>
      <c r="P38" s="72"/>
      <c r="Q38" s="67">
        <f t="shared" si="2"/>
        <v>29</v>
      </c>
      <c r="R38" s="27"/>
      <c r="S38" s="31"/>
      <c r="T38" s="52"/>
      <c r="U38" s="52"/>
      <c r="V38" s="54"/>
      <c r="W38" s="59"/>
      <c r="Y38" s="26">
        <f t="shared" si="3"/>
        <v>29</v>
      </c>
      <c r="Z38" s="27"/>
      <c r="AA38" s="31"/>
      <c r="AB38" s="52"/>
      <c r="AC38" s="52"/>
      <c r="AD38" s="54"/>
      <c r="AE38" s="59"/>
      <c r="AG38" s="26">
        <f t="shared" si="4"/>
        <v>29</v>
      </c>
      <c r="AH38" s="27"/>
      <c r="AI38" s="31"/>
      <c r="AJ38" s="52"/>
      <c r="AK38" s="52"/>
      <c r="AL38" s="54"/>
      <c r="AM38" s="64"/>
      <c r="AN38" s="72"/>
      <c r="AO38" s="67">
        <f t="shared" si="5"/>
        <v>29</v>
      </c>
      <c r="AP38" s="27"/>
      <c r="AQ38" s="31"/>
      <c r="AR38" s="52"/>
      <c r="AS38" s="52"/>
      <c r="AT38" s="54"/>
      <c r="AU38" s="59"/>
      <c r="AV38" s="72"/>
    </row>
    <row r="39" spans="1:48" ht="15.75" thickBot="1" x14ac:dyDescent="0.25">
      <c r="A39" s="29">
        <f t="shared" si="0"/>
        <v>30</v>
      </c>
      <c r="B39" s="33"/>
      <c r="C39" s="34"/>
      <c r="D39" s="53"/>
      <c r="E39" s="53"/>
      <c r="F39" s="56"/>
      <c r="G39" s="74"/>
      <c r="I39" s="29">
        <f t="shared" si="1"/>
        <v>30</v>
      </c>
      <c r="J39" s="33"/>
      <c r="K39" s="34"/>
      <c r="L39" s="53"/>
      <c r="M39" s="53"/>
      <c r="N39" s="56"/>
      <c r="O39" s="65"/>
      <c r="P39" s="71"/>
      <c r="Q39" s="68">
        <f t="shared" si="2"/>
        <v>30</v>
      </c>
      <c r="R39" s="33"/>
      <c r="S39" s="34"/>
      <c r="T39" s="53"/>
      <c r="U39" s="53"/>
      <c r="V39" s="56"/>
      <c r="W39" s="60"/>
      <c r="Y39" s="29">
        <f t="shared" si="3"/>
        <v>30</v>
      </c>
      <c r="Z39" s="33"/>
      <c r="AA39" s="34"/>
      <c r="AB39" s="53"/>
      <c r="AC39" s="53"/>
      <c r="AD39" s="56"/>
      <c r="AE39" s="60"/>
      <c r="AG39" s="29">
        <f t="shared" si="4"/>
        <v>30</v>
      </c>
      <c r="AH39" s="33"/>
      <c r="AI39" s="34"/>
      <c r="AJ39" s="53"/>
      <c r="AK39" s="53"/>
      <c r="AL39" s="56"/>
      <c r="AM39" s="65"/>
      <c r="AN39" s="24"/>
      <c r="AO39" s="68">
        <f t="shared" si="5"/>
        <v>30</v>
      </c>
      <c r="AP39" s="33"/>
      <c r="AQ39" s="34"/>
      <c r="AR39" s="53"/>
      <c r="AS39" s="53"/>
      <c r="AT39" s="56"/>
      <c r="AU39" s="60"/>
      <c r="AV39" s="24"/>
    </row>
    <row r="40" spans="1:48" ht="13.5" thickTop="1" x14ac:dyDescent="0.2">
      <c r="A40" s="13"/>
      <c r="B40" s="11"/>
      <c r="C40" s="11"/>
      <c r="D40" s="14"/>
      <c r="E40" s="16"/>
      <c r="F40" s="13"/>
      <c r="I40" s="13"/>
      <c r="J40" s="11"/>
      <c r="K40" s="11"/>
      <c r="L40" s="14"/>
      <c r="M40" s="16"/>
      <c r="N40" s="13"/>
      <c r="Q40" s="13"/>
      <c r="R40" s="11"/>
      <c r="S40" s="11"/>
      <c r="T40" s="14"/>
      <c r="U40" s="16"/>
      <c r="V40" s="13"/>
      <c r="Y40" s="13"/>
      <c r="Z40" s="11"/>
      <c r="AA40" s="11"/>
      <c r="AB40" s="14"/>
      <c r="AC40" s="16"/>
      <c r="AD40" s="13"/>
      <c r="AG40" s="13"/>
      <c r="AH40" s="11"/>
      <c r="AI40" s="11"/>
      <c r="AJ40" s="14"/>
      <c r="AK40" s="16"/>
      <c r="AL40" s="13"/>
      <c r="AO40" s="13"/>
      <c r="AP40" s="11"/>
      <c r="AQ40" s="11"/>
      <c r="AR40" s="14"/>
      <c r="AS40" s="16"/>
      <c r="AT40" s="13"/>
    </row>
    <row r="41" spans="1:48" ht="15" x14ac:dyDescent="0.2">
      <c r="A41" s="6"/>
      <c r="B41" s="6"/>
      <c r="C41" s="6"/>
      <c r="D41" s="37"/>
      <c r="E41" s="38"/>
      <c r="F41" s="19"/>
      <c r="G41" s="6"/>
      <c r="L41" s="15"/>
      <c r="M41" s="16"/>
      <c r="N41" s="13"/>
      <c r="T41" s="15"/>
      <c r="U41" s="16"/>
      <c r="V41" s="13"/>
      <c r="AB41" s="15"/>
      <c r="AC41" s="16"/>
      <c r="AD41" s="13"/>
      <c r="AJ41" s="15"/>
      <c r="AK41" s="16"/>
      <c r="AL41" s="13"/>
      <c r="AR41" s="15"/>
      <c r="AS41" s="16"/>
      <c r="AT41" s="13"/>
    </row>
    <row r="42" spans="1:48" ht="15.75" x14ac:dyDescent="0.25">
      <c r="A42" s="20"/>
      <c r="B42" s="20"/>
      <c r="C42" s="20"/>
      <c r="D42" s="39"/>
      <c r="E42" s="40"/>
      <c r="F42" s="22"/>
      <c r="G42" s="6"/>
      <c r="I42" s="6"/>
      <c r="J42" s="41"/>
      <c r="K42" s="41"/>
      <c r="L42" s="37"/>
      <c r="M42" s="38"/>
      <c r="N42" s="19"/>
      <c r="O42" s="6"/>
      <c r="P42" s="71"/>
      <c r="Q42" s="6"/>
      <c r="R42" s="41"/>
      <c r="S42" s="41"/>
      <c r="T42" s="37"/>
      <c r="U42" s="38"/>
      <c r="V42" s="19"/>
      <c r="W42" s="6"/>
      <c r="Y42" s="6"/>
      <c r="Z42" s="45" t="s">
        <v>57</v>
      </c>
      <c r="AA42" s="46" t="s">
        <v>32</v>
      </c>
      <c r="AB42" s="48"/>
      <c r="AC42" s="47" t="s">
        <v>44</v>
      </c>
      <c r="AD42" s="19"/>
      <c r="AE42" s="6"/>
      <c r="AG42" s="6"/>
      <c r="AH42" s="45" t="s">
        <v>57</v>
      </c>
      <c r="AI42" s="46" t="s">
        <v>32</v>
      </c>
      <c r="AJ42" s="48"/>
      <c r="AK42" s="47" t="s">
        <v>44</v>
      </c>
      <c r="AL42" s="19"/>
      <c r="AM42" s="6"/>
      <c r="AN42" s="24"/>
      <c r="AO42" s="6"/>
      <c r="AP42" s="45" t="s">
        <v>57</v>
      </c>
      <c r="AQ42" s="46" t="s">
        <v>32</v>
      </c>
      <c r="AR42" s="48"/>
      <c r="AS42" s="47" t="s">
        <v>44</v>
      </c>
      <c r="AT42" s="19"/>
      <c r="AU42" s="6"/>
      <c r="AV42" s="214"/>
    </row>
    <row r="43" spans="1:48" ht="15.75" x14ac:dyDescent="0.25">
      <c r="A43" s="20"/>
      <c r="B43" s="45" t="s">
        <v>57</v>
      </c>
      <c r="C43" s="46" t="s">
        <v>32</v>
      </c>
      <c r="D43" s="48"/>
      <c r="E43" s="47" t="s">
        <v>44</v>
      </c>
      <c r="F43" s="47"/>
      <c r="G43" s="6"/>
      <c r="J43" s="45" t="s">
        <v>57</v>
      </c>
      <c r="K43" s="46" t="s">
        <v>32</v>
      </c>
      <c r="L43" s="48"/>
      <c r="M43" s="47" t="s">
        <v>44</v>
      </c>
      <c r="R43" s="45" t="s">
        <v>57</v>
      </c>
      <c r="S43" s="46" t="s">
        <v>32</v>
      </c>
      <c r="T43" s="48"/>
      <c r="U43" s="47" t="s">
        <v>44</v>
      </c>
      <c r="Z43" s="41"/>
      <c r="AA43" s="41"/>
      <c r="AB43" s="37"/>
      <c r="AC43" s="38"/>
      <c r="AH43" s="41"/>
      <c r="AI43" s="41"/>
      <c r="AJ43" s="37"/>
      <c r="AK43" s="38"/>
      <c r="AP43" s="41"/>
      <c r="AQ43" s="41"/>
      <c r="AR43" s="37"/>
      <c r="AS43" s="38"/>
    </row>
    <row r="44" spans="1:48" ht="15.75" x14ac:dyDescent="0.25">
      <c r="A44" s="6"/>
      <c r="B44" s="41"/>
      <c r="C44" s="41"/>
      <c r="D44" s="37"/>
      <c r="E44" s="38"/>
      <c r="F44" s="19"/>
      <c r="G44" s="6"/>
      <c r="J44" s="41"/>
      <c r="K44" s="41"/>
      <c r="L44" s="37"/>
      <c r="M44" s="38"/>
      <c r="R44" s="41"/>
      <c r="S44" s="41"/>
      <c r="T44" s="37"/>
      <c r="U44" s="38"/>
      <c r="Z44" s="49" t="str">
        <f>R45</f>
        <v>Gökhan ERDEM</v>
      </c>
      <c r="AA44" s="49" t="s">
        <v>31</v>
      </c>
      <c r="AB44" s="50"/>
      <c r="AC44" s="49"/>
      <c r="AH44" s="49">
        <f>Z45</f>
        <v>0</v>
      </c>
      <c r="AI44" s="49" t="s">
        <v>31</v>
      </c>
      <c r="AJ44" s="50"/>
      <c r="AK44" s="49"/>
      <c r="AP44" s="49">
        <f>AG45</f>
        <v>0</v>
      </c>
      <c r="AQ44" s="49" t="s">
        <v>31</v>
      </c>
      <c r="AR44" s="50"/>
      <c r="AS44" s="49"/>
    </row>
    <row r="45" spans="1:48" ht="15.75" x14ac:dyDescent="0.25">
      <c r="A45" s="6"/>
      <c r="B45" s="49" t="s">
        <v>246</v>
      </c>
      <c r="C45" s="49" t="s">
        <v>31</v>
      </c>
      <c r="D45" s="50"/>
      <c r="E45" s="49"/>
      <c r="F45" s="49"/>
      <c r="G45" s="6"/>
      <c r="J45" s="49" t="str">
        <f>B45</f>
        <v>Gökhan ERDEM</v>
      </c>
      <c r="K45" s="49" t="s">
        <v>31</v>
      </c>
      <c r="L45" s="50"/>
      <c r="M45" s="49"/>
      <c r="R45" s="49" t="str">
        <f>B45</f>
        <v>Gökhan ERDEM</v>
      </c>
      <c r="S45" s="49" t="s">
        <v>31</v>
      </c>
      <c r="T45" s="50"/>
      <c r="U45" s="49"/>
    </row>
    <row r="46" spans="1:48" x14ac:dyDescent="0.2">
      <c r="D46" s="15"/>
      <c r="E46" s="16"/>
      <c r="F46" s="13"/>
    </row>
    <row r="47" spans="1:48" x14ac:dyDescent="0.2">
      <c r="D47" s="15"/>
      <c r="E47" s="16"/>
      <c r="F47" s="13"/>
    </row>
    <row r="48" spans="1:48" x14ac:dyDescent="0.2">
      <c r="D48" s="15"/>
      <c r="E48" s="16"/>
      <c r="F48" s="13"/>
    </row>
    <row r="49" spans="1:7" ht="15" x14ac:dyDescent="0.2">
      <c r="A49" s="6"/>
      <c r="B49" s="41"/>
      <c r="C49" s="41"/>
      <c r="D49" s="37"/>
      <c r="E49" s="38"/>
      <c r="F49" s="19"/>
      <c r="G49" s="6"/>
    </row>
  </sheetData>
  <mergeCells count="14">
    <mergeCell ref="A7:G7"/>
    <mergeCell ref="A1:G5"/>
    <mergeCell ref="I1:O5"/>
    <mergeCell ref="I7:O7"/>
    <mergeCell ref="AW8:BC8"/>
    <mergeCell ref="AW1:BC5"/>
    <mergeCell ref="Q1:W5"/>
    <mergeCell ref="Q7:W7"/>
    <mergeCell ref="Y1:AE5"/>
    <mergeCell ref="Y7:AE7"/>
    <mergeCell ref="AG1:AM5"/>
    <mergeCell ref="AG7:AM7"/>
    <mergeCell ref="AO1:AU5"/>
    <mergeCell ref="AO7:AU7"/>
  </mergeCells>
  <pageMargins left="0.19685039370078741" right="0" top="0.59055118110236227" bottom="0.59055118110236227" header="0.51181102362204722" footer="0.51181102362204722"/>
  <pageSetup paperSize="9" scale="81" orientation="portrait" verticalDpi="300" r:id="rId1"/>
  <headerFooter alignWithMargins="0"/>
  <colBreaks count="2" manualBreakCount="2">
    <brk id="8" max="57" man="1"/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12</vt:i4>
      </vt:variant>
    </vt:vector>
  </HeadingPairs>
  <TitlesOfParts>
    <vt:vector size="23" baseType="lpstr">
      <vt:lpstr>MADALYA LİSTESİ</vt:lpstr>
      <vt:lpstr>KULÜPLER KONTROL</vt:lpstr>
      <vt:lpstr>KULÜP KONTROL LİSTESİ</vt:lpstr>
      <vt:lpstr>SPORCU GİRİŞLERİ</vt:lpstr>
      <vt:lpstr>GRUP YARIŞ START SONUÇ</vt:lpstr>
      <vt:lpstr>FİNAL START SONUÇ</vt:lpstr>
      <vt:lpstr>TUR PUAN HESAPLAMA</vt:lpstr>
      <vt:lpstr>büyük yaş puan </vt:lpstr>
      <vt:lpstr>FİNAL SONUÇ VE TAKIM PUANLARI </vt:lpstr>
      <vt:lpstr>MADALYA VERECEK KİŞİLER</vt:lpstr>
      <vt:lpstr>Sayfa2</vt:lpstr>
      <vt:lpstr>'büyük yaş puan '!Yazdırma_Alanı</vt:lpstr>
      <vt:lpstr>'FİNAL SONUÇ VE TAKIM PUANLARI '!Yazdırma_Alanı</vt:lpstr>
      <vt:lpstr>'FİNAL START SONUÇ'!Yazdırma_Alanı</vt:lpstr>
      <vt:lpstr>'KULÜP KONTROL LİSTESİ'!Yazdırma_Alanı</vt:lpstr>
      <vt:lpstr>'KULÜPLER KONTROL'!Yazdırma_Alanı</vt:lpstr>
      <vt:lpstr>'MADALYA LİSTESİ'!Yazdırma_Alanı</vt:lpstr>
      <vt:lpstr>'SPORCU GİRİŞLERİ'!Yazdırma_Alanı</vt:lpstr>
      <vt:lpstr>'FİNAL START SONUÇ'!Yazdırma_Başlıkları</vt:lpstr>
      <vt:lpstr>'KULÜP KONTROL LİSTESİ'!Yazdırma_Başlıkları</vt:lpstr>
      <vt:lpstr>'KULÜPLER KONTROL'!Yazdırma_Başlıkları</vt:lpstr>
      <vt:lpstr>'MADALYA LİSTESİ'!Yazdırma_Başlıkları</vt:lpstr>
      <vt:lpstr>'SPORCU GİRİŞLERİ'!Yazdırma_Başlıkları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2019-09-01T12:15:01Z</cp:lastPrinted>
  <dcterms:created xsi:type="dcterms:W3CDTF">2012-08-24T16:37:23Z</dcterms:created>
  <dcterms:modified xsi:type="dcterms:W3CDTF">2019-09-01T12:22:26Z</dcterms:modified>
</cp:coreProperties>
</file>